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TS-WXLD25\share\6_buppan\折込資料\部数表\"/>
    </mc:Choice>
  </mc:AlternateContent>
  <xr:revisionPtr revIDLastSave="0" documentId="13_ncr:1_{09D78B3C-5ACA-41A9-89DB-640DAD1A4DE2}" xr6:coauthVersionLast="47" xr6:coauthVersionMax="47" xr10:uidLastSave="{00000000-0000-0000-0000-000000000000}"/>
  <bookViews>
    <workbookView xWindow="29265" yWindow="750" windowWidth="22845" windowHeight="14625" xr2:uid="{00000000-000D-0000-FFFF-FFFF00000000}"/>
  </bookViews>
  <sheets>
    <sheet name="一番最初に入力して下さい" sheetId="6" r:id="rId1"/>
    <sheet name="大阪市部数合計表" sheetId="7" r:id="rId2"/>
    <sheet name="大阪府総部数合計表" sheetId="8" r:id="rId3"/>
    <sheet name="中央区・西区・西淀川区・淀川区" sheetId="9" r:id="rId4"/>
    <sheet name="東淀川区・北区・福島区・都島区" sheetId="10" r:id="rId5"/>
    <sheet name="旭区・此花区・港区・大正区" sheetId="11" r:id="rId6"/>
    <sheet name="浪速区・阿倍野区・西成区・天王寺区" sheetId="12" r:id="rId7"/>
    <sheet name="生野区・東成区・城東区・鶴見区" sheetId="13" r:id="rId8"/>
    <sheet name="住吉区・東住吉区・住之江区・平野区" sheetId="14" r:id="rId9"/>
    <sheet name="豊中市・吹田市" sheetId="15" r:id="rId10"/>
    <sheet name="茨木市・高槻市・三島郡" sheetId="16" r:id="rId11"/>
    <sheet name="池田市・摂津市・箕面市" sheetId="17" r:id="rId12"/>
    <sheet name="枚方市・寝屋川市" sheetId="18" r:id="rId13"/>
    <sheet name="門真市・守口市・交野市・四条畷市" sheetId="19" r:id="rId14"/>
    <sheet name="大東市・東大阪市" sheetId="20" r:id="rId15"/>
    <sheet name="八尾市・柏原市・松原市" sheetId="21" r:id="rId16"/>
    <sheet name="羽曳野市・藤井寺市・富田林市・南河内郡" sheetId="22" r:id="rId17"/>
    <sheet name="河内長野市・大阪狭山市" sheetId="23" r:id="rId18"/>
    <sheet name="堺市堺区・中区・東区" sheetId="24" r:id="rId19"/>
    <sheet name="堺市西区・南区・北区・美原区" sheetId="25" r:id="rId20"/>
    <sheet name="泉大津市・高石市・岸和田市・泉北郡" sheetId="26" r:id="rId21"/>
    <sheet name="貝塚市･泉佐野市･和泉市" sheetId="27" r:id="rId22"/>
    <sheet name="泉南市・阪南市・泉南郡・豊能郡" sheetId="28" r:id="rId2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8" l="1"/>
  <c r="I3" i="28"/>
  <c r="C5" i="28"/>
  <c r="C3" i="28"/>
  <c r="AD46" i="28"/>
  <c r="AC51" i="28"/>
  <c r="S46" i="8" s="1"/>
  <c r="AB51" i="28"/>
  <c r="R46" i="8" s="1"/>
  <c r="Y51" i="28"/>
  <c r="N46" i="8" s="1"/>
  <c r="X51" i="28"/>
  <c r="M46" i="8" s="1"/>
  <c r="U51" i="28"/>
  <c r="L46" i="8" s="1"/>
  <c r="T51" i="28"/>
  <c r="K46" i="8" s="1"/>
  <c r="Q51" i="28"/>
  <c r="J46" i="8" s="1"/>
  <c r="P51" i="28"/>
  <c r="I46" i="8" s="1"/>
  <c r="M51" i="28"/>
  <c r="H46" i="8" s="1"/>
  <c r="L51" i="28"/>
  <c r="G46" i="8" s="1"/>
  <c r="I51" i="28"/>
  <c r="F46" i="8" s="1"/>
  <c r="H51" i="28"/>
  <c r="E46" i="8" s="1"/>
  <c r="E51" i="28"/>
  <c r="D46" i="8" s="1"/>
  <c r="D51" i="28"/>
  <c r="C46" i="8" s="1"/>
  <c r="AC38" i="28"/>
  <c r="S45" i="8" s="1"/>
  <c r="AB38" i="28"/>
  <c r="R45" i="8" s="1"/>
  <c r="Y38" i="28"/>
  <c r="N45" i="8" s="1"/>
  <c r="X38" i="28"/>
  <c r="M45" i="8" s="1"/>
  <c r="U38" i="28"/>
  <c r="L45" i="8" s="1"/>
  <c r="T38" i="28"/>
  <c r="K45" i="8" s="1"/>
  <c r="O45" i="8" s="1"/>
  <c r="Q38" i="28"/>
  <c r="J45" i="8" s="1"/>
  <c r="P38" i="28"/>
  <c r="I45" i="8" s="1"/>
  <c r="M38" i="28"/>
  <c r="H45" i="8" s="1"/>
  <c r="L38" i="28"/>
  <c r="G45" i="8" s="1"/>
  <c r="I38" i="28"/>
  <c r="F45" i="8" s="1"/>
  <c r="H38" i="28"/>
  <c r="E45" i="8" s="1"/>
  <c r="E38" i="28"/>
  <c r="D45" i="8" s="1"/>
  <c r="D38" i="28"/>
  <c r="C45" i="8" s="1"/>
  <c r="AC27" i="28"/>
  <c r="S44" i="8" s="1"/>
  <c r="AB27" i="28"/>
  <c r="R44" i="8" s="1"/>
  <c r="Y27" i="28"/>
  <c r="N44" i="8" s="1"/>
  <c r="X27" i="28"/>
  <c r="M44" i="8" s="1"/>
  <c r="U27" i="28"/>
  <c r="L44" i="8" s="1"/>
  <c r="T27" i="28"/>
  <c r="K44" i="8" s="1"/>
  <c r="Q27" i="28"/>
  <c r="J44" i="8" s="1"/>
  <c r="P27" i="28"/>
  <c r="I44" i="8" s="1"/>
  <c r="M27" i="28"/>
  <c r="H44" i="8" s="1"/>
  <c r="L27" i="28"/>
  <c r="G44" i="8" s="1"/>
  <c r="I27" i="28"/>
  <c r="F44" i="8" s="1"/>
  <c r="H27" i="28"/>
  <c r="E44" i="8" s="1"/>
  <c r="E27" i="28"/>
  <c r="D44" i="8" s="1"/>
  <c r="D27" i="28"/>
  <c r="C44" i="8" s="1"/>
  <c r="AC18" i="28"/>
  <c r="S43" i="8" s="1"/>
  <c r="AB18" i="28"/>
  <c r="R43" i="8" s="1"/>
  <c r="Y18" i="28"/>
  <c r="N43" i="8" s="1"/>
  <c r="X18" i="28"/>
  <c r="M43" i="8" s="1"/>
  <c r="U18" i="28"/>
  <c r="L43" i="8" s="1"/>
  <c r="T18" i="28"/>
  <c r="K43" i="8" s="1"/>
  <c r="Q18" i="28"/>
  <c r="J43" i="8" s="1"/>
  <c r="P18" i="28"/>
  <c r="I43" i="8" s="1"/>
  <c r="M18" i="28"/>
  <c r="H43" i="8" s="1"/>
  <c r="L18" i="28"/>
  <c r="G43" i="8" s="1"/>
  <c r="I18" i="28"/>
  <c r="H18" i="28"/>
  <c r="E43" i="8" s="1"/>
  <c r="E18" i="28"/>
  <c r="D43" i="8" s="1"/>
  <c r="D18" i="28"/>
  <c r="C43" i="8" s="1"/>
  <c r="Z51" i="28"/>
  <c r="V51" i="28"/>
  <c r="R51" i="28"/>
  <c r="N51" i="28"/>
  <c r="J51" i="28"/>
  <c r="F51" i="28"/>
  <c r="P3" i="27"/>
  <c r="I3" i="27"/>
  <c r="C5" i="27"/>
  <c r="C3" i="27"/>
  <c r="AC51" i="27"/>
  <c r="S42" i="8" s="1"/>
  <c r="AB51" i="27"/>
  <c r="R42" i="8" s="1"/>
  <c r="Y51" i="27"/>
  <c r="N42" i="8" s="1"/>
  <c r="X51" i="27"/>
  <c r="M42" i="8" s="1"/>
  <c r="U51" i="27"/>
  <c r="L42" i="8" s="1"/>
  <c r="T51" i="27"/>
  <c r="K42" i="8" s="1"/>
  <c r="Q51" i="27"/>
  <c r="J42" i="8" s="1"/>
  <c r="P51" i="27"/>
  <c r="I42" i="8" s="1"/>
  <c r="M51" i="27"/>
  <c r="H42" i="8" s="1"/>
  <c r="L51" i="27"/>
  <c r="G42" i="8" s="1"/>
  <c r="I51" i="27"/>
  <c r="F42" i="8" s="1"/>
  <c r="P42" i="8" s="1"/>
  <c r="H51" i="27"/>
  <c r="E42" i="8" s="1"/>
  <c r="E51" i="27"/>
  <c r="D42" i="8" s="1"/>
  <c r="D51" i="27"/>
  <c r="C42" i="8" s="1"/>
  <c r="AD30" i="27"/>
  <c r="AC35" i="27"/>
  <c r="S41" i="8" s="1"/>
  <c r="AB35" i="27"/>
  <c r="R41" i="8" s="1"/>
  <c r="Y35" i="27"/>
  <c r="N41" i="8" s="1"/>
  <c r="X35" i="27"/>
  <c r="M41" i="8" s="1"/>
  <c r="U35" i="27"/>
  <c r="L41" i="8" s="1"/>
  <c r="T35" i="27"/>
  <c r="K41" i="8" s="1"/>
  <c r="Q35" i="27"/>
  <c r="J41" i="8" s="1"/>
  <c r="P35" i="27"/>
  <c r="I41" i="8" s="1"/>
  <c r="M35" i="27"/>
  <c r="H41" i="8" s="1"/>
  <c r="L35" i="27"/>
  <c r="G41" i="8" s="1"/>
  <c r="I35" i="27"/>
  <c r="F41" i="8" s="1"/>
  <c r="H35" i="27"/>
  <c r="E41" i="8" s="1"/>
  <c r="O41" i="8" s="1"/>
  <c r="E35" i="27"/>
  <c r="D41" i="8" s="1"/>
  <c r="D35" i="27"/>
  <c r="C41" i="8" s="1"/>
  <c r="AC22" i="27"/>
  <c r="AB22" i="27"/>
  <c r="R40" i="8" s="1"/>
  <c r="Y22" i="27"/>
  <c r="N40" i="8" s="1"/>
  <c r="X22" i="27"/>
  <c r="M40" i="8" s="1"/>
  <c r="U22" i="27"/>
  <c r="L40" i="8" s="1"/>
  <c r="T22" i="27"/>
  <c r="K40" i="8" s="1"/>
  <c r="Q22" i="27"/>
  <c r="J40" i="8" s="1"/>
  <c r="P22" i="27"/>
  <c r="I40" i="8" s="1"/>
  <c r="M22" i="27"/>
  <c r="H40" i="8" s="1"/>
  <c r="L22" i="27"/>
  <c r="G40" i="8" s="1"/>
  <c r="I22" i="27"/>
  <c r="F40" i="8" s="1"/>
  <c r="H22" i="27"/>
  <c r="E40" i="8" s="1"/>
  <c r="E22" i="27"/>
  <c r="D22" i="27"/>
  <c r="C40" i="8" s="1"/>
  <c r="Z51" i="27"/>
  <c r="V51" i="27"/>
  <c r="R51" i="27"/>
  <c r="N51" i="27"/>
  <c r="J51" i="27"/>
  <c r="F51" i="27"/>
  <c r="P3" i="26"/>
  <c r="I3" i="26"/>
  <c r="C5" i="26"/>
  <c r="C3" i="26"/>
  <c r="AC51" i="26"/>
  <c r="S38" i="8" s="1"/>
  <c r="AB51" i="26"/>
  <c r="R38" i="8" s="1"/>
  <c r="Y51" i="26"/>
  <c r="N38" i="8" s="1"/>
  <c r="X51" i="26"/>
  <c r="M38" i="8" s="1"/>
  <c r="U51" i="26"/>
  <c r="L38" i="8" s="1"/>
  <c r="T51" i="26"/>
  <c r="K38" i="8" s="1"/>
  <c r="Q51" i="26"/>
  <c r="J38" i="8" s="1"/>
  <c r="P51" i="26"/>
  <c r="I38" i="8" s="1"/>
  <c r="M51" i="26"/>
  <c r="H38" i="8" s="1"/>
  <c r="L51" i="26"/>
  <c r="G38" i="8" s="1"/>
  <c r="I51" i="26"/>
  <c r="F38" i="8" s="1"/>
  <c r="H51" i="26"/>
  <c r="E38" i="8" s="1"/>
  <c r="E51" i="26"/>
  <c r="D38" i="8" s="1"/>
  <c r="D51" i="26"/>
  <c r="C38" i="8" s="1"/>
  <c r="AD35" i="26"/>
  <c r="AC43" i="26"/>
  <c r="S39" i="8" s="1"/>
  <c r="AB43" i="26"/>
  <c r="R39" i="8" s="1"/>
  <c r="Y43" i="26"/>
  <c r="N39" i="8" s="1"/>
  <c r="X43" i="26"/>
  <c r="M39" i="8" s="1"/>
  <c r="U43" i="26"/>
  <c r="L39" i="8" s="1"/>
  <c r="T43" i="26"/>
  <c r="K39" i="8" s="1"/>
  <c r="Q43" i="26"/>
  <c r="J39" i="8" s="1"/>
  <c r="P43" i="26"/>
  <c r="I39" i="8" s="1"/>
  <c r="M43" i="26"/>
  <c r="H39" i="8" s="1"/>
  <c r="L43" i="26"/>
  <c r="G39" i="8" s="1"/>
  <c r="O39" i="8" s="1"/>
  <c r="I43" i="26"/>
  <c r="F39" i="8" s="1"/>
  <c r="H43" i="26"/>
  <c r="E39" i="8" s="1"/>
  <c r="E43" i="26"/>
  <c r="D39" i="8" s="1"/>
  <c r="D43" i="26"/>
  <c r="C39" i="8" s="1"/>
  <c r="AD26" i="26"/>
  <c r="AD24" i="26"/>
  <c r="AC27" i="26"/>
  <c r="S37" i="8" s="1"/>
  <c r="AB27" i="26"/>
  <c r="R37" i="8" s="1"/>
  <c r="Y27" i="26"/>
  <c r="N37" i="8" s="1"/>
  <c r="X27" i="26"/>
  <c r="M37" i="8" s="1"/>
  <c r="U27" i="26"/>
  <c r="L37" i="8" s="1"/>
  <c r="T27" i="26"/>
  <c r="K37" i="8" s="1"/>
  <c r="Q27" i="26"/>
  <c r="J37" i="8" s="1"/>
  <c r="P27" i="26"/>
  <c r="I37" i="8" s="1"/>
  <c r="M27" i="26"/>
  <c r="H37" i="8" s="1"/>
  <c r="L27" i="26"/>
  <c r="G37" i="8" s="1"/>
  <c r="I27" i="26"/>
  <c r="F37" i="8" s="1"/>
  <c r="P37" i="8" s="1"/>
  <c r="H27" i="26"/>
  <c r="E37" i="8" s="1"/>
  <c r="E27" i="26"/>
  <c r="D37" i="8" s="1"/>
  <c r="D27" i="26"/>
  <c r="C37" i="8" s="1"/>
  <c r="AD17" i="26"/>
  <c r="AC18" i="26"/>
  <c r="S36" i="8" s="1"/>
  <c r="AB18" i="26"/>
  <c r="R36" i="8" s="1"/>
  <c r="Y18" i="26"/>
  <c r="N36" i="8" s="1"/>
  <c r="X18" i="26"/>
  <c r="M36" i="8" s="1"/>
  <c r="U18" i="26"/>
  <c r="L36" i="8" s="1"/>
  <c r="T18" i="26"/>
  <c r="K36" i="8" s="1"/>
  <c r="Q18" i="26"/>
  <c r="J36" i="8" s="1"/>
  <c r="P18" i="26"/>
  <c r="I36" i="8" s="1"/>
  <c r="M18" i="26"/>
  <c r="H36" i="8" s="1"/>
  <c r="L18" i="26"/>
  <c r="G36" i="8" s="1"/>
  <c r="I18" i="26"/>
  <c r="F36" i="8" s="1"/>
  <c r="H18" i="26"/>
  <c r="E36" i="8" s="1"/>
  <c r="O36" i="8" s="1"/>
  <c r="E18" i="26"/>
  <c r="D36" i="8" s="1"/>
  <c r="D18" i="26"/>
  <c r="C36" i="8" s="1"/>
  <c r="Z51" i="26"/>
  <c r="V51" i="26"/>
  <c r="R51" i="26"/>
  <c r="N51" i="26"/>
  <c r="J51" i="26"/>
  <c r="F51" i="26"/>
  <c r="P3" i="25"/>
  <c r="I3" i="25"/>
  <c r="C5" i="25"/>
  <c r="C3" i="25"/>
  <c r="AD50" i="25"/>
  <c r="AD45" i="25"/>
  <c r="AC51" i="25"/>
  <c r="S35" i="8" s="1"/>
  <c r="AB51" i="25"/>
  <c r="R35" i="8" s="1"/>
  <c r="Y51" i="25"/>
  <c r="N35" i="8" s="1"/>
  <c r="X51" i="25"/>
  <c r="M35" i="8" s="1"/>
  <c r="U51" i="25"/>
  <c r="L35" i="8" s="1"/>
  <c r="T51" i="25"/>
  <c r="K35" i="8" s="1"/>
  <c r="Q51" i="25"/>
  <c r="J35" i="8" s="1"/>
  <c r="P51" i="25"/>
  <c r="I35" i="8" s="1"/>
  <c r="M51" i="25"/>
  <c r="H35" i="8" s="1"/>
  <c r="L51" i="25"/>
  <c r="G35" i="8" s="1"/>
  <c r="I51" i="25"/>
  <c r="F35" i="8" s="1"/>
  <c r="H51" i="25"/>
  <c r="E35" i="8" s="1"/>
  <c r="O35" i="8" s="1"/>
  <c r="E51" i="25"/>
  <c r="D35" i="8" s="1"/>
  <c r="D51" i="25"/>
  <c r="C35" i="8" s="1"/>
  <c r="AC42" i="25"/>
  <c r="AB42" i="25"/>
  <c r="R34" i="8" s="1"/>
  <c r="Y42" i="25"/>
  <c r="N34" i="8" s="1"/>
  <c r="X42" i="25"/>
  <c r="M34" i="8" s="1"/>
  <c r="U42" i="25"/>
  <c r="L34" i="8" s="1"/>
  <c r="T42" i="25"/>
  <c r="K34" i="8" s="1"/>
  <c r="Q42" i="25"/>
  <c r="J34" i="8" s="1"/>
  <c r="P42" i="25"/>
  <c r="I34" i="8" s="1"/>
  <c r="M42" i="25"/>
  <c r="H34" i="8" s="1"/>
  <c r="L42" i="25"/>
  <c r="G34" i="8" s="1"/>
  <c r="I42" i="25"/>
  <c r="F34" i="8" s="1"/>
  <c r="H42" i="25"/>
  <c r="E34" i="8" s="1"/>
  <c r="E42" i="25"/>
  <c r="D42" i="25"/>
  <c r="C34" i="8" s="1"/>
  <c r="AC29" i="25"/>
  <c r="S33" i="8" s="1"/>
  <c r="AB29" i="25"/>
  <c r="R33" i="8" s="1"/>
  <c r="Y29" i="25"/>
  <c r="N33" i="8" s="1"/>
  <c r="X29" i="25"/>
  <c r="M33" i="8" s="1"/>
  <c r="U29" i="25"/>
  <c r="L33" i="8" s="1"/>
  <c r="T29" i="25"/>
  <c r="K33" i="8" s="1"/>
  <c r="Q29" i="25"/>
  <c r="J33" i="8" s="1"/>
  <c r="P29" i="25"/>
  <c r="I33" i="8" s="1"/>
  <c r="M29" i="25"/>
  <c r="H33" i="8" s="1"/>
  <c r="L29" i="25"/>
  <c r="G33" i="8" s="1"/>
  <c r="I29" i="25"/>
  <c r="F33" i="8" s="1"/>
  <c r="H29" i="25"/>
  <c r="E33" i="8" s="1"/>
  <c r="E29" i="25"/>
  <c r="D33" i="8" s="1"/>
  <c r="D29" i="25"/>
  <c r="AC18" i="25"/>
  <c r="S32" i="8" s="1"/>
  <c r="AB18" i="25"/>
  <c r="R32" i="8" s="1"/>
  <c r="Y18" i="25"/>
  <c r="N32" i="8" s="1"/>
  <c r="X18" i="25"/>
  <c r="M32" i="8" s="1"/>
  <c r="O32" i="8" s="1"/>
  <c r="U18" i="25"/>
  <c r="L32" i="8" s="1"/>
  <c r="T18" i="25"/>
  <c r="K32" i="8" s="1"/>
  <c r="Q18" i="25"/>
  <c r="J32" i="8" s="1"/>
  <c r="P18" i="25"/>
  <c r="I32" i="8" s="1"/>
  <c r="M18" i="25"/>
  <c r="H32" i="8" s="1"/>
  <c r="L18" i="25"/>
  <c r="G32" i="8" s="1"/>
  <c r="I18" i="25"/>
  <c r="F32" i="8" s="1"/>
  <c r="H18" i="25"/>
  <c r="E32" i="8" s="1"/>
  <c r="E18" i="25"/>
  <c r="D32" i="8" s="1"/>
  <c r="D18" i="25"/>
  <c r="C32" i="8" s="1"/>
  <c r="Z51" i="25"/>
  <c r="V51" i="25"/>
  <c r="R51" i="25"/>
  <c r="N51" i="25"/>
  <c r="J51" i="25"/>
  <c r="F51" i="25"/>
  <c r="P3" i="24"/>
  <c r="I3" i="24"/>
  <c r="C5" i="24"/>
  <c r="C3" i="24"/>
  <c r="AD44" i="24"/>
  <c r="AC51" i="24"/>
  <c r="S31" i="8" s="1"/>
  <c r="AB51" i="24"/>
  <c r="R31" i="8" s="1"/>
  <c r="Y51" i="24"/>
  <c r="N31" i="8" s="1"/>
  <c r="X51" i="24"/>
  <c r="M31" i="8" s="1"/>
  <c r="U51" i="24"/>
  <c r="L31" i="8" s="1"/>
  <c r="T51" i="24"/>
  <c r="K31" i="8" s="1"/>
  <c r="Q51" i="24"/>
  <c r="J31" i="8" s="1"/>
  <c r="P51" i="24"/>
  <c r="I31" i="8" s="1"/>
  <c r="M51" i="24"/>
  <c r="H31" i="8" s="1"/>
  <c r="L51" i="24"/>
  <c r="G31" i="8" s="1"/>
  <c r="O31" i="8" s="1"/>
  <c r="I51" i="24"/>
  <c r="F31" i="8" s="1"/>
  <c r="H51" i="24"/>
  <c r="E31" i="8" s="1"/>
  <c r="E51" i="24"/>
  <c r="D31" i="8" s="1"/>
  <c r="D51" i="24"/>
  <c r="C31" i="8" s="1"/>
  <c r="AD33" i="24"/>
  <c r="AD31" i="24"/>
  <c r="AC36" i="24"/>
  <c r="S30" i="8" s="1"/>
  <c r="AB36" i="24"/>
  <c r="R30" i="8" s="1"/>
  <c r="Y36" i="24"/>
  <c r="N30" i="8" s="1"/>
  <c r="X36" i="24"/>
  <c r="M30" i="8" s="1"/>
  <c r="U36" i="24"/>
  <c r="L30" i="8" s="1"/>
  <c r="T36" i="24"/>
  <c r="K30" i="8" s="1"/>
  <c r="Q36" i="24"/>
  <c r="J30" i="8" s="1"/>
  <c r="P36" i="24"/>
  <c r="I30" i="8" s="1"/>
  <c r="M36" i="24"/>
  <c r="H30" i="8" s="1"/>
  <c r="L36" i="24"/>
  <c r="G30" i="8" s="1"/>
  <c r="I36" i="24"/>
  <c r="F30" i="8" s="1"/>
  <c r="P30" i="8" s="1"/>
  <c r="H36" i="24"/>
  <c r="E30" i="8" s="1"/>
  <c r="O30" i="8" s="1"/>
  <c r="E36" i="24"/>
  <c r="D30" i="8" s="1"/>
  <c r="D36" i="24"/>
  <c r="C30" i="8" s="1"/>
  <c r="AD17" i="24"/>
  <c r="AC25" i="24"/>
  <c r="S29" i="8" s="1"/>
  <c r="AB25" i="24"/>
  <c r="R29" i="8" s="1"/>
  <c r="Y25" i="24"/>
  <c r="N29" i="8" s="1"/>
  <c r="X25" i="24"/>
  <c r="M29" i="8" s="1"/>
  <c r="U25" i="24"/>
  <c r="L29" i="8" s="1"/>
  <c r="T25" i="24"/>
  <c r="K29" i="8" s="1"/>
  <c r="Q25" i="24"/>
  <c r="J29" i="8" s="1"/>
  <c r="P25" i="24"/>
  <c r="I29" i="8" s="1"/>
  <c r="M25" i="24"/>
  <c r="H29" i="8" s="1"/>
  <c r="L25" i="24"/>
  <c r="G29" i="8" s="1"/>
  <c r="I25" i="24"/>
  <c r="F29" i="8" s="1"/>
  <c r="H25" i="24"/>
  <c r="E29" i="8" s="1"/>
  <c r="O29" i="8" s="1"/>
  <c r="E25" i="24"/>
  <c r="D29" i="8" s="1"/>
  <c r="D25" i="24"/>
  <c r="C29" i="8" s="1"/>
  <c r="Z51" i="24"/>
  <c r="V51" i="24"/>
  <c r="R51" i="24"/>
  <c r="N51" i="24"/>
  <c r="J51" i="24"/>
  <c r="F51" i="24"/>
  <c r="P3" i="23"/>
  <c r="I3" i="23"/>
  <c r="C5" i="23"/>
  <c r="C3" i="23"/>
  <c r="AC51" i="23"/>
  <c r="AB51" i="23"/>
  <c r="R28" i="8" s="1"/>
  <c r="Y51" i="23"/>
  <c r="N28" i="8" s="1"/>
  <c r="X51" i="23"/>
  <c r="M28" i="8" s="1"/>
  <c r="U51" i="23"/>
  <c r="L28" i="8" s="1"/>
  <c r="T51" i="23"/>
  <c r="K28" i="8" s="1"/>
  <c r="Q51" i="23"/>
  <c r="J28" i="8" s="1"/>
  <c r="P51" i="23"/>
  <c r="I28" i="8" s="1"/>
  <c r="M51" i="23"/>
  <c r="H28" i="8" s="1"/>
  <c r="L51" i="23"/>
  <c r="G28" i="8" s="1"/>
  <c r="I51" i="23"/>
  <c r="F28" i="8" s="1"/>
  <c r="H51" i="23"/>
  <c r="E28" i="8" s="1"/>
  <c r="E51" i="23"/>
  <c r="D51" i="23"/>
  <c r="C28" i="8" s="1"/>
  <c r="AC31" i="23"/>
  <c r="S27" i="8" s="1"/>
  <c r="AB31" i="23"/>
  <c r="R27" i="8" s="1"/>
  <c r="Y31" i="23"/>
  <c r="N27" i="8" s="1"/>
  <c r="X31" i="23"/>
  <c r="M27" i="8" s="1"/>
  <c r="U31" i="23"/>
  <c r="L27" i="8" s="1"/>
  <c r="T31" i="23"/>
  <c r="K27" i="8" s="1"/>
  <c r="Q31" i="23"/>
  <c r="J27" i="8" s="1"/>
  <c r="P31" i="23"/>
  <c r="I27" i="8" s="1"/>
  <c r="M31" i="23"/>
  <c r="H27" i="8" s="1"/>
  <c r="L31" i="23"/>
  <c r="G27" i="8" s="1"/>
  <c r="I31" i="23"/>
  <c r="F27" i="8" s="1"/>
  <c r="H31" i="23"/>
  <c r="E27" i="8" s="1"/>
  <c r="E31" i="23"/>
  <c r="D27" i="8" s="1"/>
  <c r="D31" i="23"/>
  <c r="Z51" i="23"/>
  <c r="V51" i="23"/>
  <c r="R51" i="23"/>
  <c r="N51" i="23"/>
  <c r="J51" i="23"/>
  <c r="F51" i="23"/>
  <c r="P3" i="22"/>
  <c r="I3" i="22"/>
  <c r="C5" i="22"/>
  <c r="C3" i="22"/>
  <c r="AC51" i="22"/>
  <c r="AB51" i="22"/>
  <c r="Y51" i="22"/>
  <c r="X51" i="22"/>
  <c r="U51" i="22"/>
  <c r="T51" i="22"/>
  <c r="Q51" i="22"/>
  <c r="P51" i="22"/>
  <c r="M51" i="22"/>
  <c r="L51" i="22"/>
  <c r="I51" i="22"/>
  <c r="H51" i="22"/>
  <c r="E51" i="22"/>
  <c r="AD49" i="22" s="1"/>
  <c r="D51" i="22"/>
  <c r="AD39" i="22"/>
  <c r="AD37" i="22"/>
  <c r="AC43" i="22"/>
  <c r="AB43" i="22"/>
  <c r="R26" i="8" s="1"/>
  <c r="Y43" i="22"/>
  <c r="N26" i="8" s="1"/>
  <c r="X43" i="22"/>
  <c r="U43" i="22"/>
  <c r="L26" i="8" s="1"/>
  <c r="T43" i="22"/>
  <c r="K26" i="8" s="1"/>
  <c r="Q43" i="22"/>
  <c r="P43" i="22"/>
  <c r="I26" i="8" s="1"/>
  <c r="M43" i="22"/>
  <c r="H26" i="8" s="1"/>
  <c r="L43" i="22"/>
  <c r="I43" i="22"/>
  <c r="F26" i="8" s="1"/>
  <c r="H43" i="22"/>
  <c r="E26" i="8" s="1"/>
  <c r="E43" i="22"/>
  <c r="D43" i="22"/>
  <c r="C26" i="8" s="1"/>
  <c r="AD29" i="22"/>
  <c r="AC31" i="22"/>
  <c r="S25" i="8" s="1"/>
  <c r="AB31" i="22"/>
  <c r="R25" i="8" s="1"/>
  <c r="Y31" i="22"/>
  <c r="N25" i="8" s="1"/>
  <c r="X31" i="22"/>
  <c r="M25" i="8" s="1"/>
  <c r="U31" i="22"/>
  <c r="L25" i="8" s="1"/>
  <c r="T31" i="22"/>
  <c r="K25" i="8" s="1"/>
  <c r="Q31" i="22"/>
  <c r="J25" i="8" s="1"/>
  <c r="P31" i="22"/>
  <c r="I25" i="8" s="1"/>
  <c r="M31" i="22"/>
  <c r="H25" i="8" s="1"/>
  <c r="L31" i="22"/>
  <c r="G25" i="8" s="1"/>
  <c r="I31" i="22"/>
  <c r="F25" i="8" s="1"/>
  <c r="H31" i="22"/>
  <c r="E25" i="8" s="1"/>
  <c r="E31" i="22"/>
  <c r="D25" i="8" s="1"/>
  <c r="D31" i="22"/>
  <c r="C25" i="8" s="1"/>
  <c r="O25" i="8" s="1"/>
  <c r="AC21" i="22"/>
  <c r="AB21" i="22"/>
  <c r="R24" i="8" s="1"/>
  <c r="Y21" i="22"/>
  <c r="N24" i="8" s="1"/>
  <c r="X21" i="22"/>
  <c r="M24" i="8" s="1"/>
  <c r="U21" i="22"/>
  <c r="L24" i="8" s="1"/>
  <c r="T21" i="22"/>
  <c r="K24" i="8" s="1"/>
  <c r="Q21" i="22"/>
  <c r="J24" i="8" s="1"/>
  <c r="P21" i="22"/>
  <c r="I24" i="8" s="1"/>
  <c r="M21" i="22"/>
  <c r="H24" i="8" s="1"/>
  <c r="L21" i="22"/>
  <c r="G24" i="8" s="1"/>
  <c r="I21" i="22"/>
  <c r="F24" i="8" s="1"/>
  <c r="H21" i="22"/>
  <c r="E24" i="8" s="1"/>
  <c r="E21" i="22"/>
  <c r="D21" i="22"/>
  <c r="C24" i="8" s="1"/>
  <c r="Z51" i="22"/>
  <c r="V51" i="22"/>
  <c r="R51" i="22"/>
  <c r="N51" i="22"/>
  <c r="J51" i="22"/>
  <c r="F51" i="22"/>
  <c r="P3" i="21"/>
  <c r="I3" i="21"/>
  <c r="C5" i="21"/>
  <c r="C3" i="21"/>
  <c r="AD48" i="21"/>
  <c r="AD43" i="21"/>
  <c r="AC51" i="21"/>
  <c r="S23" i="8" s="1"/>
  <c r="AB51" i="21"/>
  <c r="R23" i="8" s="1"/>
  <c r="Y51" i="21"/>
  <c r="N23" i="8" s="1"/>
  <c r="X51" i="21"/>
  <c r="M23" i="8" s="1"/>
  <c r="U51" i="21"/>
  <c r="L23" i="8" s="1"/>
  <c r="T51" i="21"/>
  <c r="K23" i="8" s="1"/>
  <c r="Q51" i="21"/>
  <c r="J23" i="8" s="1"/>
  <c r="P51" i="21"/>
  <c r="I23" i="8" s="1"/>
  <c r="M51" i="21"/>
  <c r="H23" i="8" s="1"/>
  <c r="L51" i="21"/>
  <c r="G23" i="8" s="1"/>
  <c r="I51" i="21"/>
  <c r="F23" i="8" s="1"/>
  <c r="H51" i="21"/>
  <c r="E23" i="8" s="1"/>
  <c r="O23" i="8" s="1"/>
  <c r="E51" i="21"/>
  <c r="D23" i="8" s="1"/>
  <c r="D51" i="21"/>
  <c r="C23" i="8" s="1"/>
  <c r="AC40" i="21"/>
  <c r="AB40" i="21"/>
  <c r="R22" i="8" s="1"/>
  <c r="Y40" i="21"/>
  <c r="N22" i="8" s="1"/>
  <c r="X40" i="21"/>
  <c r="M22" i="8" s="1"/>
  <c r="U40" i="21"/>
  <c r="L22" i="8" s="1"/>
  <c r="T40" i="21"/>
  <c r="K22" i="8" s="1"/>
  <c r="Q40" i="21"/>
  <c r="J22" i="8" s="1"/>
  <c r="P40" i="21"/>
  <c r="I22" i="8" s="1"/>
  <c r="M40" i="21"/>
  <c r="H22" i="8" s="1"/>
  <c r="L40" i="21"/>
  <c r="G22" i="8" s="1"/>
  <c r="I40" i="21"/>
  <c r="F22" i="8" s="1"/>
  <c r="H40" i="21"/>
  <c r="E22" i="8" s="1"/>
  <c r="E40" i="21"/>
  <c r="D40" i="21"/>
  <c r="C22" i="8" s="1"/>
  <c r="AC31" i="21"/>
  <c r="S21" i="8" s="1"/>
  <c r="AB31" i="21"/>
  <c r="R21" i="8" s="1"/>
  <c r="Y31" i="21"/>
  <c r="N21" i="8" s="1"/>
  <c r="X31" i="21"/>
  <c r="M21" i="8" s="1"/>
  <c r="U31" i="21"/>
  <c r="L21" i="8" s="1"/>
  <c r="T31" i="21"/>
  <c r="K21" i="8" s="1"/>
  <c r="Q31" i="21"/>
  <c r="J21" i="8" s="1"/>
  <c r="P31" i="21"/>
  <c r="I21" i="8" s="1"/>
  <c r="M31" i="21"/>
  <c r="H21" i="8" s="1"/>
  <c r="L31" i="21"/>
  <c r="G21" i="8" s="1"/>
  <c r="I31" i="21"/>
  <c r="F21" i="8" s="1"/>
  <c r="H31" i="21"/>
  <c r="E21" i="8" s="1"/>
  <c r="E31" i="21"/>
  <c r="D21" i="8" s="1"/>
  <c r="D31" i="21"/>
  <c r="Z51" i="21"/>
  <c r="V51" i="21"/>
  <c r="R51" i="21"/>
  <c r="N51" i="21"/>
  <c r="J51" i="21"/>
  <c r="F51" i="21"/>
  <c r="P3" i="20"/>
  <c r="I3" i="20"/>
  <c r="C5" i="20"/>
  <c r="C3" i="20"/>
  <c r="AC51" i="20"/>
  <c r="S20" i="8" s="1"/>
  <c r="AB51" i="20"/>
  <c r="R20" i="8" s="1"/>
  <c r="Y51" i="20"/>
  <c r="N20" i="8" s="1"/>
  <c r="X51" i="20"/>
  <c r="M20" i="8" s="1"/>
  <c r="U51" i="20"/>
  <c r="L20" i="8" s="1"/>
  <c r="T51" i="20"/>
  <c r="K20" i="8" s="1"/>
  <c r="Q51" i="20"/>
  <c r="J20" i="8" s="1"/>
  <c r="P51" i="20"/>
  <c r="I20" i="8" s="1"/>
  <c r="M51" i="20"/>
  <c r="H20" i="8" s="1"/>
  <c r="L51" i="20"/>
  <c r="G20" i="8" s="1"/>
  <c r="I51" i="20"/>
  <c r="F20" i="8" s="1"/>
  <c r="H51" i="20"/>
  <c r="E20" i="8" s="1"/>
  <c r="E51" i="20"/>
  <c r="D20" i="8" s="1"/>
  <c r="D51" i="20"/>
  <c r="AC24" i="20"/>
  <c r="S19" i="8" s="1"/>
  <c r="AB24" i="20"/>
  <c r="R19" i="8" s="1"/>
  <c r="Y24" i="20"/>
  <c r="N19" i="8" s="1"/>
  <c r="X24" i="20"/>
  <c r="M19" i="8" s="1"/>
  <c r="U24" i="20"/>
  <c r="L19" i="8" s="1"/>
  <c r="T24" i="20"/>
  <c r="K19" i="8" s="1"/>
  <c r="Q24" i="20"/>
  <c r="J19" i="8" s="1"/>
  <c r="P24" i="20"/>
  <c r="I19" i="8" s="1"/>
  <c r="M24" i="20"/>
  <c r="H19" i="8" s="1"/>
  <c r="P19" i="8" s="1"/>
  <c r="L24" i="20"/>
  <c r="G19" i="8" s="1"/>
  <c r="I24" i="20"/>
  <c r="F19" i="8" s="1"/>
  <c r="H24" i="20"/>
  <c r="E19" i="8" s="1"/>
  <c r="E24" i="20"/>
  <c r="D19" i="8" s="1"/>
  <c r="D24" i="20"/>
  <c r="C19" i="8" s="1"/>
  <c r="Z51" i="20"/>
  <c r="V51" i="20"/>
  <c r="R51" i="20"/>
  <c r="N51" i="20"/>
  <c r="J51" i="20"/>
  <c r="F51" i="20"/>
  <c r="P3" i="19"/>
  <c r="I3" i="19"/>
  <c r="C5" i="19"/>
  <c r="C3" i="19"/>
  <c r="AD49" i="19"/>
  <c r="AC51" i="19"/>
  <c r="S18" i="8" s="1"/>
  <c r="AB51" i="19"/>
  <c r="R18" i="8" s="1"/>
  <c r="Y51" i="19"/>
  <c r="N18" i="8" s="1"/>
  <c r="X51" i="19"/>
  <c r="M18" i="8" s="1"/>
  <c r="U51" i="19"/>
  <c r="L18" i="8" s="1"/>
  <c r="T51" i="19"/>
  <c r="K18" i="8" s="1"/>
  <c r="Q51" i="19"/>
  <c r="J18" i="8" s="1"/>
  <c r="P51" i="19"/>
  <c r="I18" i="8" s="1"/>
  <c r="M51" i="19"/>
  <c r="H18" i="8" s="1"/>
  <c r="L51" i="19"/>
  <c r="G18" i="8" s="1"/>
  <c r="O18" i="8" s="1"/>
  <c r="I51" i="19"/>
  <c r="F18" i="8" s="1"/>
  <c r="H51" i="19"/>
  <c r="E18" i="8" s="1"/>
  <c r="E51" i="19"/>
  <c r="D18" i="8" s="1"/>
  <c r="D51" i="19"/>
  <c r="C18" i="8" s="1"/>
  <c r="AD40" i="19"/>
  <c r="AD38" i="19"/>
  <c r="AC41" i="19"/>
  <c r="S17" i="8" s="1"/>
  <c r="AB41" i="19"/>
  <c r="R17" i="8" s="1"/>
  <c r="Y41" i="19"/>
  <c r="N17" i="8" s="1"/>
  <c r="X41" i="19"/>
  <c r="M17" i="8" s="1"/>
  <c r="U41" i="19"/>
  <c r="L17" i="8" s="1"/>
  <c r="T41" i="19"/>
  <c r="K17" i="8" s="1"/>
  <c r="Q41" i="19"/>
  <c r="J17" i="8" s="1"/>
  <c r="P41" i="19"/>
  <c r="I17" i="8" s="1"/>
  <c r="M41" i="19"/>
  <c r="H17" i="8" s="1"/>
  <c r="L41" i="19"/>
  <c r="G17" i="8" s="1"/>
  <c r="O17" i="8" s="1"/>
  <c r="I41" i="19"/>
  <c r="F17" i="8" s="1"/>
  <c r="H41" i="19"/>
  <c r="E17" i="8" s="1"/>
  <c r="E41" i="19"/>
  <c r="D17" i="8" s="1"/>
  <c r="D41" i="19"/>
  <c r="C17" i="8" s="1"/>
  <c r="AD28" i="19"/>
  <c r="AC32" i="19"/>
  <c r="S16" i="8" s="1"/>
  <c r="AB32" i="19"/>
  <c r="R16" i="8" s="1"/>
  <c r="Y32" i="19"/>
  <c r="N16" i="8" s="1"/>
  <c r="X32" i="19"/>
  <c r="M16" i="8" s="1"/>
  <c r="U32" i="19"/>
  <c r="L16" i="8" s="1"/>
  <c r="T32" i="19"/>
  <c r="K16" i="8" s="1"/>
  <c r="Q32" i="19"/>
  <c r="J16" i="8" s="1"/>
  <c r="P32" i="19"/>
  <c r="I16" i="8" s="1"/>
  <c r="M32" i="19"/>
  <c r="H16" i="8" s="1"/>
  <c r="L32" i="19"/>
  <c r="G16" i="8" s="1"/>
  <c r="I32" i="19"/>
  <c r="F16" i="8" s="1"/>
  <c r="H32" i="19"/>
  <c r="E16" i="8" s="1"/>
  <c r="E32" i="19"/>
  <c r="D16" i="8" s="1"/>
  <c r="D32" i="19"/>
  <c r="C16" i="8" s="1"/>
  <c r="O16" i="8" s="1"/>
  <c r="AC20" i="19"/>
  <c r="AB20" i="19"/>
  <c r="R15" i="8" s="1"/>
  <c r="Y20" i="19"/>
  <c r="N15" i="8" s="1"/>
  <c r="X20" i="19"/>
  <c r="M15" i="8" s="1"/>
  <c r="U20" i="19"/>
  <c r="L15" i="8" s="1"/>
  <c r="T20" i="19"/>
  <c r="K15" i="8" s="1"/>
  <c r="O15" i="8" s="1"/>
  <c r="Q20" i="19"/>
  <c r="J15" i="8" s="1"/>
  <c r="P20" i="19"/>
  <c r="I15" i="8" s="1"/>
  <c r="M20" i="19"/>
  <c r="H15" i="8" s="1"/>
  <c r="L20" i="19"/>
  <c r="G15" i="8" s="1"/>
  <c r="I20" i="19"/>
  <c r="F15" i="8" s="1"/>
  <c r="H20" i="19"/>
  <c r="E15" i="8" s="1"/>
  <c r="E20" i="19"/>
  <c r="D20" i="19"/>
  <c r="C15" i="8" s="1"/>
  <c r="Z51" i="19"/>
  <c r="V51" i="19"/>
  <c r="R51" i="19"/>
  <c r="N51" i="19"/>
  <c r="J51" i="19"/>
  <c r="F51" i="19"/>
  <c r="P3" i="18"/>
  <c r="I3" i="18"/>
  <c r="C5" i="18"/>
  <c r="C3" i="18"/>
  <c r="AC51" i="18"/>
  <c r="AB51" i="18"/>
  <c r="R14" i="8" s="1"/>
  <c r="Y51" i="18"/>
  <c r="N14" i="8" s="1"/>
  <c r="X51" i="18"/>
  <c r="M14" i="8" s="1"/>
  <c r="O14" i="8" s="1"/>
  <c r="U51" i="18"/>
  <c r="L14" i="8" s="1"/>
  <c r="T51" i="18"/>
  <c r="K14" i="8" s="1"/>
  <c r="Q51" i="18"/>
  <c r="J14" i="8" s="1"/>
  <c r="P51" i="18"/>
  <c r="I14" i="8" s="1"/>
  <c r="M51" i="18"/>
  <c r="H14" i="8" s="1"/>
  <c r="L51" i="18"/>
  <c r="G14" i="8" s="1"/>
  <c r="I51" i="18"/>
  <c r="F14" i="8" s="1"/>
  <c r="H51" i="18"/>
  <c r="E14" i="8" s="1"/>
  <c r="E51" i="18"/>
  <c r="D51" i="18"/>
  <c r="C14" i="8" s="1"/>
  <c r="AC31" i="18"/>
  <c r="S13" i="8" s="1"/>
  <c r="AB31" i="18"/>
  <c r="R13" i="8" s="1"/>
  <c r="Y31" i="18"/>
  <c r="N13" i="8" s="1"/>
  <c r="X31" i="18"/>
  <c r="M13" i="8" s="1"/>
  <c r="U31" i="18"/>
  <c r="L13" i="8" s="1"/>
  <c r="T31" i="18"/>
  <c r="K13" i="8" s="1"/>
  <c r="Q31" i="18"/>
  <c r="J13" i="8" s="1"/>
  <c r="P31" i="18"/>
  <c r="I13" i="8" s="1"/>
  <c r="M31" i="18"/>
  <c r="H13" i="8" s="1"/>
  <c r="L31" i="18"/>
  <c r="G13" i="8" s="1"/>
  <c r="I31" i="18"/>
  <c r="F13" i="8" s="1"/>
  <c r="H31" i="18"/>
  <c r="E13" i="8" s="1"/>
  <c r="E31" i="18"/>
  <c r="D13" i="8" s="1"/>
  <c r="D31" i="18"/>
  <c r="Z51" i="18"/>
  <c r="V51" i="18"/>
  <c r="R51" i="18"/>
  <c r="N51" i="18"/>
  <c r="J51" i="18"/>
  <c r="F51" i="18"/>
  <c r="P3" i="17"/>
  <c r="I3" i="17"/>
  <c r="C5" i="17"/>
  <c r="C3" i="17"/>
  <c r="AC51" i="17"/>
  <c r="S12" i="8" s="1"/>
  <c r="AB51" i="17"/>
  <c r="R12" i="8" s="1"/>
  <c r="Y51" i="17"/>
  <c r="N12" i="8" s="1"/>
  <c r="X51" i="17"/>
  <c r="M12" i="8" s="1"/>
  <c r="U51" i="17"/>
  <c r="L12" i="8" s="1"/>
  <c r="T51" i="17"/>
  <c r="K12" i="8" s="1"/>
  <c r="Q51" i="17"/>
  <c r="J12" i="8" s="1"/>
  <c r="P51" i="17"/>
  <c r="I12" i="8" s="1"/>
  <c r="M51" i="17"/>
  <c r="H12" i="8" s="1"/>
  <c r="L51" i="17"/>
  <c r="G12" i="8" s="1"/>
  <c r="I51" i="17"/>
  <c r="F12" i="8" s="1"/>
  <c r="H51" i="17"/>
  <c r="E12" i="8" s="1"/>
  <c r="E51" i="17"/>
  <c r="D12" i="8" s="1"/>
  <c r="D51" i="17"/>
  <c r="C12" i="8" s="1"/>
  <c r="AD26" i="17"/>
  <c r="AC33" i="17"/>
  <c r="S11" i="8" s="1"/>
  <c r="AB33" i="17"/>
  <c r="R11" i="8" s="1"/>
  <c r="Y33" i="17"/>
  <c r="N11" i="8" s="1"/>
  <c r="X33" i="17"/>
  <c r="M11" i="8" s="1"/>
  <c r="U33" i="17"/>
  <c r="L11" i="8" s="1"/>
  <c r="T33" i="17"/>
  <c r="K11" i="8" s="1"/>
  <c r="Q33" i="17"/>
  <c r="J11" i="8" s="1"/>
  <c r="P33" i="17"/>
  <c r="I11" i="8" s="1"/>
  <c r="M33" i="17"/>
  <c r="H11" i="8" s="1"/>
  <c r="L33" i="17"/>
  <c r="G11" i="8" s="1"/>
  <c r="I33" i="17"/>
  <c r="F11" i="8" s="1"/>
  <c r="H33" i="17"/>
  <c r="E11" i="8" s="1"/>
  <c r="E33" i="17"/>
  <c r="D11" i="8" s="1"/>
  <c r="D33" i="17"/>
  <c r="C11" i="8" s="1"/>
  <c r="AD17" i="17"/>
  <c r="AD15" i="17"/>
  <c r="AC18" i="17"/>
  <c r="S10" i="8" s="1"/>
  <c r="AB18" i="17"/>
  <c r="R10" i="8" s="1"/>
  <c r="Y18" i="17"/>
  <c r="N10" i="8" s="1"/>
  <c r="X18" i="17"/>
  <c r="M10" i="8" s="1"/>
  <c r="U18" i="17"/>
  <c r="L10" i="8" s="1"/>
  <c r="T18" i="17"/>
  <c r="K10" i="8" s="1"/>
  <c r="Q18" i="17"/>
  <c r="J10" i="8" s="1"/>
  <c r="P18" i="17"/>
  <c r="I10" i="8" s="1"/>
  <c r="M18" i="17"/>
  <c r="H10" i="8" s="1"/>
  <c r="P10" i="8" s="1"/>
  <c r="L18" i="17"/>
  <c r="G10" i="8" s="1"/>
  <c r="I18" i="17"/>
  <c r="F10" i="8" s="1"/>
  <c r="H18" i="17"/>
  <c r="E10" i="8" s="1"/>
  <c r="E18" i="17"/>
  <c r="D10" i="8" s="1"/>
  <c r="D18" i="17"/>
  <c r="C10" i="8" s="1"/>
  <c r="Z51" i="17"/>
  <c r="V51" i="17"/>
  <c r="R51" i="17"/>
  <c r="N51" i="17"/>
  <c r="J51" i="17"/>
  <c r="F51" i="17"/>
  <c r="P3" i="16"/>
  <c r="I3" i="16"/>
  <c r="C5" i="16"/>
  <c r="C3" i="16"/>
  <c r="AD53" i="16"/>
  <c r="AC51" i="16"/>
  <c r="S9" i="8" s="1"/>
  <c r="AB51" i="16"/>
  <c r="R9" i="8" s="1"/>
  <c r="Y51" i="16"/>
  <c r="N9" i="8" s="1"/>
  <c r="X51" i="16"/>
  <c r="M9" i="8" s="1"/>
  <c r="U51" i="16"/>
  <c r="L9" i="8" s="1"/>
  <c r="T51" i="16"/>
  <c r="K9" i="8" s="1"/>
  <c r="Q51" i="16"/>
  <c r="J9" i="8" s="1"/>
  <c r="P51" i="16"/>
  <c r="I9" i="8" s="1"/>
  <c r="M51" i="16"/>
  <c r="H9" i="8" s="1"/>
  <c r="L51" i="16"/>
  <c r="G9" i="8" s="1"/>
  <c r="I51" i="16"/>
  <c r="F9" i="8" s="1"/>
  <c r="H51" i="16"/>
  <c r="E9" i="8" s="1"/>
  <c r="E51" i="16"/>
  <c r="D9" i="8" s="1"/>
  <c r="P9" i="8" s="1"/>
  <c r="D51" i="16"/>
  <c r="C9" i="8" s="1"/>
  <c r="AC45" i="16"/>
  <c r="AB45" i="16"/>
  <c r="R8" i="8" s="1"/>
  <c r="Y45" i="16"/>
  <c r="N8" i="8" s="1"/>
  <c r="X45" i="16"/>
  <c r="M8" i="8" s="1"/>
  <c r="U45" i="16"/>
  <c r="L8" i="8" s="1"/>
  <c r="T45" i="16"/>
  <c r="K8" i="8" s="1"/>
  <c r="Q45" i="16"/>
  <c r="J8" i="8" s="1"/>
  <c r="P45" i="16"/>
  <c r="I8" i="8" s="1"/>
  <c r="M45" i="16"/>
  <c r="H8" i="8" s="1"/>
  <c r="L45" i="16"/>
  <c r="G8" i="8" s="1"/>
  <c r="I45" i="16"/>
  <c r="F8" i="8" s="1"/>
  <c r="H45" i="16"/>
  <c r="E8" i="8" s="1"/>
  <c r="E45" i="16"/>
  <c r="D45" i="16"/>
  <c r="C8" i="8" s="1"/>
  <c r="AC25" i="16"/>
  <c r="S7" i="8" s="1"/>
  <c r="AB25" i="16"/>
  <c r="R7" i="8" s="1"/>
  <c r="Y25" i="16"/>
  <c r="N7" i="8" s="1"/>
  <c r="X25" i="16"/>
  <c r="M7" i="8" s="1"/>
  <c r="U25" i="16"/>
  <c r="L7" i="8" s="1"/>
  <c r="T25" i="16"/>
  <c r="K7" i="8" s="1"/>
  <c r="Q25" i="16"/>
  <c r="J7" i="8" s="1"/>
  <c r="P25" i="16"/>
  <c r="I7" i="8" s="1"/>
  <c r="M25" i="16"/>
  <c r="H7" i="8" s="1"/>
  <c r="L25" i="16"/>
  <c r="G7" i="8" s="1"/>
  <c r="I25" i="16"/>
  <c r="F7" i="8" s="1"/>
  <c r="H25" i="16"/>
  <c r="E7" i="8" s="1"/>
  <c r="E25" i="16"/>
  <c r="D7" i="8" s="1"/>
  <c r="D25" i="16"/>
  <c r="Z51" i="16"/>
  <c r="V51" i="16"/>
  <c r="R51" i="16"/>
  <c r="N51" i="16"/>
  <c r="J51" i="16"/>
  <c r="F51" i="16"/>
  <c r="P3" i="15"/>
  <c r="I3" i="15"/>
  <c r="C5" i="15"/>
  <c r="C3" i="15"/>
  <c r="AC51" i="15"/>
  <c r="S6" i="8" s="1"/>
  <c r="AB51" i="15"/>
  <c r="R6" i="8" s="1"/>
  <c r="Y51" i="15"/>
  <c r="N6" i="8" s="1"/>
  <c r="X51" i="15"/>
  <c r="M6" i="8" s="1"/>
  <c r="U51" i="15"/>
  <c r="L6" i="8" s="1"/>
  <c r="T51" i="15"/>
  <c r="K6" i="8" s="1"/>
  <c r="Q51" i="15"/>
  <c r="J6" i="8" s="1"/>
  <c r="P51" i="15"/>
  <c r="I6" i="8" s="1"/>
  <c r="M51" i="15"/>
  <c r="H6" i="8" s="1"/>
  <c r="L51" i="15"/>
  <c r="G6" i="8" s="1"/>
  <c r="I51" i="15"/>
  <c r="F6" i="8" s="1"/>
  <c r="H51" i="15"/>
  <c r="E6" i="8" s="1"/>
  <c r="E51" i="15"/>
  <c r="D6" i="8" s="1"/>
  <c r="D51" i="15"/>
  <c r="AC31" i="15"/>
  <c r="S5" i="8" s="1"/>
  <c r="AB31" i="15"/>
  <c r="R5" i="8" s="1"/>
  <c r="Y31" i="15"/>
  <c r="N5" i="8" s="1"/>
  <c r="X31" i="15"/>
  <c r="M5" i="8" s="1"/>
  <c r="U31" i="15"/>
  <c r="L5" i="8" s="1"/>
  <c r="T31" i="15"/>
  <c r="K5" i="8" s="1"/>
  <c r="Q31" i="15"/>
  <c r="J5" i="8" s="1"/>
  <c r="P31" i="15"/>
  <c r="I5" i="8" s="1"/>
  <c r="M31" i="15"/>
  <c r="H5" i="8" s="1"/>
  <c r="L31" i="15"/>
  <c r="G5" i="8" s="1"/>
  <c r="I31" i="15"/>
  <c r="F5" i="8" s="1"/>
  <c r="H31" i="15"/>
  <c r="E5" i="8" s="1"/>
  <c r="E31" i="15"/>
  <c r="D5" i="8" s="1"/>
  <c r="D31" i="15"/>
  <c r="C5" i="8" s="1"/>
  <c r="Z51" i="15"/>
  <c r="V51" i="15"/>
  <c r="R51" i="15"/>
  <c r="N51" i="15"/>
  <c r="J51" i="15"/>
  <c r="F51" i="15"/>
  <c r="P3" i="14"/>
  <c r="I3" i="14"/>
  <c r="C5" i="14"/>
  <c r="C3" i="14"/>
  <c r="AC51" i="14"/>
  <c r="S28" i="7" s="1"/>
  <c r="AB51" i="14"/>
  <c r="R28" i="7" s="1"/>
  <c r="Y51" i="14"/>
  <c r="N28" i="7" s="1"/>
  <c r="X51" i="14"/>
  <c r="M28" i="7" s="1"/>
  <c r="U51" i="14"/>
  <c r="L28" i="7" s="1"/>
  <c r="T51" i="14"/>
  <c r="K28" i="7" s="1"/>
  <c r="Q51" i="14"/>
  <c r="J28" i="7" s="1"/>
  <c r="P51" i="14"/>
  <c r="I28" i="7" s="1"/>
  <c r="M51" i="14"/>
  <c r="H28" i="7" s="1"/>
  <c r="L51" i="14"/>
  <c r="G28" i="7" s="1"/>
  <c r="I51" i="14"/>
  <c r="F28" i="7" s="1"/>
  <c r="H51" i="14"/>
  <c r="E28" i="7" s="1"/>
  <c r="O28" i="7" s="1"/>
  <c r="E51" i="14"/>
  <c r="D28" i="7" s="1"/>
  <c r="D51" i="14"/>
  <c r="C28" i="7" s="1"/>
  <c r="AD37" i="14"/>
  <c r="AC38" i="14"/>
  <c r="S27" i="7" s="1"/>
  <c r="AB38" i="14"/>
  <c r="R27" i="7" s="1"/>
  <c r="Y38" i="14"/>
  <c r="N27" i="7" s="1"/>
  <c r="X38" i="14"/>
  <c r="M27" i="7" s="1"/>
  <c r="U38" i="14"/>
  <c r="L27" i="7" s="1"/>
  <c r="T38" i="14"/>
  <c r="K27" i="7" s="1"/>
  <c r="Q38" i="14"/>
  <c r="J27" i="7" s="1"/>
  <c r="P38" i="14"/>
  <c r="I27" i="7" s="1"/>
  <c r="M38" i="14"/>
  <c r="H27" i="7" s="1"/>
  <c r="L38" i="14"/>
  <c r="G27" i="7" s="1"/>
  <c r="I38" i="14"/>
  <c r="F27" i="7" s="1"/>
  <c r="H38" i="14"/>
  <c r="E27" i="7" s="1"/>
  <c r="E38" i="14"/>
  <c r="AD35" i="14" s="1"/>
  <c r="D38" i="14"/>
  <c r="C27" i="7" s="1"/>
  <c r="AD29" i="14"/>
  <c r="AC29" i="14"/>
  <c r="S26" i="7" s="1"/>
  <c r="AB29" i="14"/>
  <c r="R26" i="7" s="1"/>
  <c r="Y29" i="14"/>
  <c r="N26" i="7" s="1"/>
  <c r="X29" i="14"/>
  <c r="M26" i="7" s="1"/>
  <c r="U29" i="14"/>
  <c r="L26" i="7" s="1"/>
  <c r="T29" i="14"/>
  <c r="K26" i="7" s="1"/>
  <c r="Q29" i="14"/>
  <c r="J26" i="7" s="1"/>
  <c r="P29" i="14"/>
  <c r="I26" i="7" s="1"/>
  <c r="M29" i="14"/>
  <c r="H26" i="7" s="1"/>
  <c r="L29" i="14"/>
  <c r="G26" i="7" s="1"/>
  <c r="I29" i="14"/>
  <c r="F26" i="7" s="1"/>
  <c r="P26" i="7" s="1"/>
  <c r="H29" i="14"/>
  <c r="E26" i="7" s="1"/>
  <c r="E29" i="14"/>
  <c r="D26" i="7" s="1"/>
  <c r="D29" i="14"/>
  <c r="C26" i="7" s="1"/>
  <c r="AD17" i="14"/>
  <c r="AC21" i="14"/>
  <c r="S25" i="7" s="1"/>
  <c r="AB21" i="14"/>
  <c r="R25" i="7" s="1"/>
  <c r="Y21" i="14"/>
  <c r="N25" i="7" s="1"/>
  <c r="X21" i="14"/>
  <c r="M25" i="7" s="1"/>
  <c r="U21" i="14"/>
  <c r="L25" i="7" s="1"/>
  <c r="T21" i="14"/>
  <c r="K25" i="7" s="1"/>
  <c r="Q21" i="14"/>
  <c r="J25" i="7" s="1"/>
  <c r="P21" i="14"/>
  <c r="I25" i="7" s="1"/>
  <c r="M21" i="14"/>
  <c r="H25" i="7" s="1"/>
  <c r="L21" i="14"/>
  <c r="G25" i="7" s="1"/>
  <c r="I21" i="14"/>
  <c r="F25" i="7" s="1"/>
  <c r="H21" i="14"/>
  <c r="E25" i="7" s="1"/>
  <c r="E21" i="14"/>
  <c r="D25" i="7" s="1"/>
  <c r="D21" i="14"/>
  <c r="C25" i="7" s="1"/>
  <c r="Z51" i="14"/>
  <c r="V51" i="14"/>
  <c r="R51" i="14"/>
  <c r="N51" i="14"/>
  <c r="J51" i="14"/>
  <c r="F51" i="14"/>
  <c r="P3" i="13"/>
  <c r="I3" i="13"/>
  <c r="C5" i="13"/>
  <c r="C3" i="13"/>
  <c r="AD47" i="13"/>
  <c r="AC51" i="13"/>
  <c r="S24" i="7" s="1"/>
  <c r="AB51" i="13"/>
  <c r="R24" i="7" s="1"/>
  <c r="Y51" i="13"/>
  <c r="N24" i="7" s="1"/>
  <c r="X51" i="13"/>
  <c r="M24" i="7" s="1"/>
  <c r="U51" i="13"/>
  <c r="L24" i="7" s="1"/>
  <c r="T51" i="13"/>
  <c r="K24" i="7" s="1"/>
  <c r="Q51" i="13"/>
  <c r="J24" i="7" s="1"/>
  <c r="P51" i="13"/>
  <c r="I24" i="7" s="1"/>
  <c r="M51" i="13"/>
  <c r="H24" i="7" s="1"/>
  <c r="L51" i="13"/>
  <c r="G24" i="7" s="1"/>
  <c r="I51" i="13"/>
  <c r="F24" i="7" s="1"/>
  <c r="H51" i="13"/>
  <c r="E24" i="7" s="1"/>
  <c r="E51" i="13"/>
  <c r="D24" i="7" s="1"/>
  <c r="D51" i="13"/>
  <c r="C24" i="7" s="1"/>
  <c r="AC39" i="13"/>
  <c r="AB39" i="13"/>
  <c r="R23" i="7" s="1"/>
  <c r="Y39" i="13"/>
  <c r="N23" i="7" s="1"/>
  <c r="X39" i="13"/>
  <c r="M23" i="7" s="1"/>
  <c r="U39" i="13"/>
  <c r="L23" i="7" s="1"/>
  <c r="T39" i="13"/>
  <c r="K23" i="7" s="1"/>
  <c r="Q39" i="13"/>
  <c r="J23" i="7" s="1"/>
  <c r="P39" i="13"/>
  <c r="I23" i="7" s="1"/>
  <c r="M39" i="13"/>
  <c r="H23" i="7" s="1"/>
  <c r="L39" i="13"/>
  <c r="G23" i="7" s="1"/>
  <c r="I39" i="13"/>
  <c r="F23" i="7" s="1"/>
  <c r="H39" i="13"/>
  <c r="AD32" i="13" s="1"/>
  <c r="E39" i="13"/>
  <c r="D39" i="13"/>
  <c r="C23" i="7" s="1"/>
  <c r="AC29" i="13"/>
  <c r="S22" i="7" s="1"/>
  <c r="AB29" i="13"/>
  <c r="R22" i="7" s="1"/>
  <c r="Y29" i="13"/>
  <c r="N22" i="7" s="1"/>
  <c r="X29" i="13"/>
  <c r="M22" i="7" s="1"/>
  <c r="U29" i="13"/>
  <c r="L22" i="7" s="1"/>
  <c r="T29" i="13"/>
  <c r="K22" i="7" s="1"/>
  <c r="Q29" i="13"/>
  <c r="J22" i="7" s="1"/>
  <c r="P29" i="13"/>
  <c r="I22" i="7" s="1"/>
  <c r="M29" i="13"/>
  <c r="H22" i="7" s="1"/>
  <c r="L29" i="13"/>
  <c r="G22" i="7" s="1"/>
  <c r="I29" i="13"/>
  <c r="F22" i="7" s="1"/>
  <c r="H29" i="13"/>
  <c r="E22" i="7" s="1"/>
  <c r="E29" i="13"/>
  <c r="D22" i="7" s="1"/>
  <c r="D29" i="13"/>
  <c r="AC21" i="13"/>
  <c r="AD17" i="13" s="1"/>
  <c r="AB21" i="13"/>
  <c r="R21" i="7" s="1"/>
  <c r="Y21" i="13"/>
  <c r="N21" i="7" s="1"/>
  <c r="X21" i="13"/>
  <c r="M21" i="7" s="1"/>
  <c r="U21" i="13"/>
  <c r="L21" i="7" s="1"/>
  <c r="T21" i="13"/>
  <c r="K21" i="7" s="1"/>
  <c r="Q21" i="13"/>
  <c r="J21" i="7" s="1"/>
  <c r="P21" i="13"/>
  <c r="I21" i="7" s="1"/>
  <c r="M21" i="13"/>
  <c r="H21" i="7" s="1"/>
  <c r="L21" i="13"/>
  <c r="G21" i="7" s="1"/>
  <c r="I21" i="13"/>
  <c r="F21" i="7" s="1"/>
  <c r="H21" i="13"/>
  <c r="E21" i="7" s="1"/>
  <c r="E21" i="13"/>
  <c r="D21" i="13"/>
  <c r="C21" i="7" s="1"/>
  <c r="Z51" i="13"/>
  <c r="V51" i="13"/>
  <c r="R51" i="13"/>
  <c r="N51" i="13"/>
  <c r="J51" i="13"/>
  <c r="F51" i="13"/>
  <c r="P3" i="12"/>
  <c r="I3" i="12"/>
  <c r="C5" i="12"/>
  <c r="C3" i="12"/>
  <c r="AD49" i="12"/>
  <c r="AC51" i="12"/>
  <c r="S20" i="7" s="1"/>
  <c r="AB51" i="12"/>
  <c r="R20" i="7" s="1"/>
  <c r="Y51" i="12"/>
  <c r="N20" i="7" s="1"/>
  <c r="X51" i="12"/>
  <c r="M20" i="7" s="1"/>
  <c r="U51" i="12"/>
  <c r="L20" i="7" s="1"/>
  <c r="T51" i="12"/>
  <c r="K20" i="7" s="1"/>
  <c r="Q51" i="12"/>
  <c r="J20" i="7" s="1"/>
  <c r="P51" i="12"/>
  <c r="I20" i="7" s="1"/>
  <c r="M51" i="12"/>
  <c r="H20" i="7" s="1"/>
  <c r="L51" i="12"/>
  <c r="G20" i="7" s="1"/>
  <c r="I51" i="12"/>
  <c r="F20" i="7" s="1"/>
  <c r="H51" i="12"/>
  <c r="E20" i="7" s="1"/>
  <c r="E51" i="12"/>
  <c r="D20" i="7" s="1"/>
  <c r="D51" i="12"/>
  <c r="C20" i="7" s="1"/>
  <c r="AD38" i="12"/>
  <c r="AC41" i="12"/>
  <c r="S19" i="7" s="1"/>
  <c r="AB41" i="12"/>
  <c r="R19" i="7" s="1"/>
  <c r="Y41" i="12"/>
  <c r="N19" i="7" s="1"/>
  <c r="X41" i="12"/>
  <c r="M19" i="7" s="1"/>
  <c r="U41" i="12"/>
  <c r="L19" i="7" s="1"/>
  <c r="T41" i="12"/>
  <c r="K19" i="7" s="1"/>
  <c r="Q41" i="12"/>
  <c r="J19" i="7" s="1"/>
  <c r="P41" i="12"/>
  <c r="I19" i="7" s="1"/>
  <c r="M41" i="12"/>
  <c r="H19" i="7" s="1"/>
  <c r="L41" i="12"/>
  <c r="G19" i="7" s="1"/>
  <c r="I41" i="12"/>
  <c r="F19" i="7" s="1"/>
  <c r="P19" i="7" s="1"/>
  <c r="H41" i="12"/>
  <c r="E19" i="7" s="1"/>
  <c r="E41" i="12"/>
  <c r="D19" i="7" s="1"/>
  <c r="D41" i="12"/>
  <c r="C19" i="7" s="1"/>
  <c r="AD26" i="12"/>
  <c r="AC30" i="12"/>
  <c r="S18" i="7" s="1"/>
  <c r="AB30" i="12"/>
  <c r="R18" i="7" s="1"/>
  <c r="Y30" i="12"/>
  <c r="N18" i="7" s="1"/>
  <c r="X30" i="12"/>
  <c r="M18" i="7" s="1"/>
  <c r="U30" i="12"/>
  <c r="L18" i="7" s="1"/>
  <c r="T30" i="12"/>
  <c r="K18" i="7" s="1"/>
  <c r="Q30" i="12"/>
  <c r="J18" i="7" s="1"/>
  <c r="P30" i="12"/>
  <c r="I18" i="7" s="1"/>
  <c r="M30" i="12"/>
  <c r="H18" i="7" s="1"/>
  <c r="L30" i="12"/>
  <c r="G18" i="7" s="1"/>
  <c r="I30" i="12"/>
  <c r="F18" i="7" s="1"/>
  <c r="H30" i="12"/>
  <c r="E18" i="7" s="1"/>
  <c r="E30" i="12"/>
  <c r="D18" i="7" s="1"/>
  <c r="P18" i="7" s="1"/>
  <c r="D30" i="12"/>
  <c r="C18" i="7" s="1"/>
  <c r="AC18" i="12"/>
  <c r="AB18" i="12"/>
  <c r="R17" i="7" s="1"/>
  <c r="Y18" i="12"/>
  <c r="N17" i="7" s="1"/>
  <c r="X18" i="12"/>
  <c r="M17" i="7" s="1"/>
  <c r="U18" i="12"/>
  <c r="L17" i="7" s="1"/>
  <c r="T18" i="12"/>
  <c r="K17" i="7" s="1"/>
  <c r="Q18" i="12"/>
  <c r="J17" i="7" s="1"/>
  <c r="P18" i="12"/>
  <c r="I17" i="7" s="1"/>
  <c r="M18" i="12"/>
  <c r="H17" i="7" s="1"/>
  <c r="L18" i="12"/>
  <c r="G17" i="7" s="1"/>
  <c r="I18" i="12"/>
  <c r="F17" i="7" s="1"/>
  <c r="H18" i="12"/>
  <c r="AD12" i="12" s="1"/>
  <c r="E18" i="12"/>
  <c r="D18" i="12"/>
  <c r="C17" i="7" s="1"/>
  <c r="Z51" i="12"/>
  <c r="V51" i="12"/>
  <c r="R51" i="12"/>
  <c r="N51" i="12"/>
  <c r="J51" i="12"/>
  <c r="F51" i="12"/>
  <c r="P3" i="11"/>
  <c r="I3" i="11"/>
  <c r="C5" i="11"/>
  <c r="C3" i="11"/>
  <c r="AC51" i="11"/>
  <c r="AB51" i="11"/>
  <c r="R16" i="7" s="1"/>
  <c r="Y51" i="11"/>
  <c r="N16" i="7" s="1"/>
  <c r="X51" i="11"/>
  <c r="M16" i="7" s="1"/>
  <c r="U51" i="11"/>
  <c r="L16" i="7" s="1"/>
  <c r="T51" i="11"/>
  <c r="K16" i="7" s="1"/>
  <c r="Q51" i="11"/>
  <c r="J16" i="7" s="1"/>
  <c r="P51" i="11"/>
  <c r="I16" i="7" s="1"/>
  <c r="M51" i="11"/>
  <c r="H16" i="7" s="1"/>
  <c r="L51" i="11"/>
  <c r="G16" i="7" s="1"/>
  <c r="I51" i="11"/>
  <c r="F16" i="7" s="1"/>
  <c r="H51" i="11"/>
  <c r="AD41" i="11" s="1"/>
  <c r="E51" i="11"/>
  <c r="D51" i="11"/>
  <c r="C16" i="7" s="1"/>
  <c r="AC38" i="11"/>
  <c r="AD36" i="11" s="1"/>
  <c r="AB38" i="11"/>
  <c r="R15" i="7" s="1"/>
  <c r="Y38" i="11"/>
  <c r="N15" i="7" s="1"/>
  <c r="X38" i="11"/>
  <c r="M15" i="7" s="1"/>
  <c r="U38" i="11"/>
  <c r="L15" i="7" s="1"/>
  <c r="T38" i="11"/>
  <c r="K15" i="7" s="1"/>
  <c r="Q38" i="11"/>
  <c r="J15" i="7" s="1"/>
  <c r="P38" i="11"/>
  <c r="I15" i="7" s="1"/>
  <c r="M38" i="11"/>
  <c r="H15" i="7" s="1"/>
  <c r="L38" i="11"/>
  <c r="G15" i="7" s="1"/>
  <c r="I38" i="11"/>
  <c r="F15" i="7" s="1"/>
  <c r="H38" i="11"/>
  <c r="E15" i="7" s="1"/>
  <c r="E38" i="11"/>
  <c r="D15" i="7" s="1"/>
  <c r="D38" i="11"/>
  <c r="AC28" i="11"/>
  <c r="S14" i="7" s="1"/>
  <c r="AB28" i="11"/>
  <c r="R14" i="7" s="1"/>
  <c r="Y28" i="11"/>
  <c r="N14" i="7" s="1"/>
  <c r="X28" i="11"/>
  <c r="M14" i="7" s="1"/>
  <c r="U28" i="11"/>
  <c r="L14" i="7" s="1"/>
  <c r="T28" i="11"/>
  <c r="K14" i="7" s="1"/>
  <c r="Q28" i="11"/>
  <c r="J14" i="7" s="1"/>
  <c r="P28" i="11"/>
  <c r="I14" i="7" s="1"/>
  <c r="M28" i="11"/>
  <c r="H14" i="7" s="1"/>
  <c r="L28" i="11"/>
  <c r="G14" i="7" s="1"/>
  <c r="I28" i="11"/>
  <c r="F14" i="7" s="1"/>
  <c r="H28" i="11"/>
  <c r="E14" i="7" s="1"/>
  <c r="E28" i="11"/>
  <c r="D14" i="7" s="1"/>
  <c r="D28" i="11"/>
  <c r="C14" i="7" s="1"/>
  <c r="AD17" i="11"/>
  <c r="AC20" i="11"/>
  <c r="S13" i="7" s="1"/>
  <c r="AB20" i="11"/>
  <c r="R13" i="7" s="1"/>
  <c r="Y20" i="11"/>
  <c r="N13" i="7" s="1"/>
  <c r="X20" i="11"/>
  <c r="M13" i="7" s="1"/>
  <c r="U20" i="11"/>
  <c r="L13" i="7" s="1"/>
  <c r="T20" i="11"/>
  <c r="K13" i="7" s="1"/>
  <c r="Q20" i="11"/>
  <c r="J13" i="7" s="1"/>
  <c r="P20" i="11"/>
  <c r="I13" i="7" s="1"/>
  <c r="M20" i="11"/>
  <c r="H13" i="7" s="1"/>
  <c r="L20" i="11"/>
  <c r="G13" i="7" s="1"/>
  <c r="O13" i="7" s="1"/>
  <c r="I20" i="11"/>
  <c r="F13" i="7" s="1"/>
  <c r="H20" i="11"/>
  <c r="E13" i="7" s="1"/>
  <c r="E20" i="11"/>
  <c r="D13" i="7" s="1"/>
  <c r="D20" i="11"/>
  <c r="C13" i="7" s="1"/>
  <c r="Z51" i="11"/>
  <c r="V51" i="11"/>
  <c r="R51" i="11"/>
  <c r="N51" i="11"/>
  <c r="J51" i="11"/>
  <c r="F51" i="11"/>
  <c r="P3" i="10"/>
  <c r="I3" i="10"/>
  <c r="C5" i="10"/>
  <c r="C3" i="10"/>
  <c r="AD49" i="10"/>
  <c r="AC51" i="10"/>
  <c r="S12" i="7" s="1"/>
  <c r="AB51" i="10"/>
  <c r="R12" i="7" s="1"/>
  <c r="Y51" i="10"/>
  <c r="N12" i="7" s="1"/>
  <c r="X51" i="10"/>
  <c r="M12" i="7" s="1"/>
  <c r="U51" i="10"/>
  <c r="L12" i="7" s="1"/>
  <c r="T51" i="10"/>
  <c r="K12" i="7" s="1"/>
  <c r="Q51" i="10"/>
  <c r="J12" i="7" s="1"/>
  <c r="P51" i="10"/>
  <c r="I12" i="7" s="1"/>
  <c r="M51" i="10"/>
  <c r="H12" i="7" s="1"/>
  <c r="L51" i="10"/>
  <c r="G12" i="7" s="1"/>
  <c r="I51" i="10"/>
  <c r="F12" i="7" s="1"/>
  <c r="H51" i="10"/>
  <c r="E12" i="7" s="1"/>
  <c r="E51" i="10"/>
  <c r="D12" i="7" s="1"/>
  <c r="P12" i="7" s="1"/>
  <c r="D51" i="10"/>
  <c r="C12" i="7" s="1"/>
  <c r="AD41" i="10"/>
  <c r="AC41" i="10"/>
  <c r="S11" i="7" s="1"/>
  <c r="AB41" i="10"/>
  <c r="R11" i="7" s="1"/>
  <c r="Y41" i="10"/>
  <c r="N11" i="7" s="1"/>
  <c r="X41" i="10"/>
  <c r="M11" i="7" s="1"/>
  <c r="U41" i="10"/>
  <c r="L11" i="7" s="1"/>
  <c r="T41" i="10"/>
  <c r="K11" i="7" s="1"/>
  <c r="Q41" i="10"/>
  <c r="J11" i="7" s="1"/>
  <c r="P41" i="10"/>
  <c r="I11" i="7" s="1"/>
  <c r="M41" i="10"/>
  <c r="H11" i="7" s="1"/>
  <c r="L41" i="10"/>
  <c r="G11" i="7" s="1"/>
  <c r="I41" i="10"/>
  <c r="AD39" i="10" s="1"/>
  <c r="H41" i="10"/>
  <c r="E11" i="7" s="1"/>
  <c r="E41" i="10"/>
  <c r="D11" i="7" s="1"/>
  <c r="D41" i="10"/>
  <c r="C11" i="7" s="1"/>
  <c r="AC33" i="10"/>
  <c r="AB33" i="10"/>
  <c r="R10" i="7" s="1"/>
  <c r="Y33" i="10"/>
  <c r="N10" i="7" s="1"/>
  <c r="X33" i="10"/>
  <c r="M10" i="7" s="1"/>
  <c r="U33" i="10"/>
  <c r="L10" i="7" s="1"/>
  <c r="T33" i="10"/>
  <c r="K10" i="7" s="1"/>
  <c r="Q33" i="10"/>
  <c r="J10" i="7" s="1"/>
  <c r="J30" i="7" s="1"/>
  <c r="J47" i="8" s="1"/>
  <c r="P33" i="10"/>
  <c r="I10" i="7" s="1"/>
  <c r="M33" i="10"/>
  <c r="H10" i="7" s="1"/>
  <c r="L33" i="10"/>
  <c r="G10" i="7" s="1"/>
  <c r="I33" i="10"/>
  <c r="F10" i="7" s="1"/>
  <c r="H33" i="10"/>
  <c r="AD27" i="10" s="1"/>
  <c r="E33" i="10"/>
  <c r="D33" i="10"/>
  <c r="C10" i="7" s="1"/>
  <c r="AC24" i="10"/>
  <c r="AD17" i="10" s="1"/>
  <c r="AB24" i="10"/>
  <c r="R9" i="7" s="1"/>
  <c r="Y24" i="10"/>
  <c r="N9" i="7" s="1"/>
  <c r="X24" i="10"/>
  <c r="M9" i="7" s="1"/>
  <c r="U24" i="10"/>
  <c r="L9" i="7" s="1"/>
  <c r="T24" i="10"/>
  <c r="K9" i="7" s="1"/>
  <c r="Q24" i="10"/>
  <c r="J9" i="7" s="1"/>
  <c r="P24" i="10"/>
  <c r="I9" i="7" s="1"/>
  <c r="M24" i="10"/>
  <c r="H9" i="7" s="1"/>
  <c r="L24" i="10"/>
  <c r="G9" i="7" s="1"/>
  <c r="I24" i="10"/>
  <c r="F9" i="7" s="1"/>
  <c r="H24" i="10"/>
  <c r="E9" i="7" s="1"/>
  <c r="E24" i="10"/>
  <c r="D9" i="7" s="1"/>
  <c r="D24" i="10"/>
  <c r="Z51" i="10"/>
  <c r="V51" i="10"/>
  <c r="R51" i="10"/>
  <c r="N51" i="10"/>
  <c r="J51" i="10"/>
  <c r="F51" i="10"/>
  <c r="P3" i="9"/>
  <c r="I3" i="9"/>
  <c r="C5" i="9"/>
  <c r="C3" i="9"/>
  <c r="AC51" i="9"/>
  <c r="S8" i="7" s="1"/>
  <c r="AB51" i="9"/>
  <c r="R8" i="7" s="1"/>
  <c r="Y51" i="9"/>
  <c r="N8" i="7" s="1"/>
  <c r="N30" i="7" s="1"/>
  <c r="N47" i="8" s="1"/>
  <c r="X51" i="9"/>
  <c r="M8" i="7" s="1"/>
  <c r="U51" i="9"/>
  <c r="L8" i="7" s="1"/>
  <c r="L30" i="7" s="1"/>
  <c r="L47" i="8" s="1"/>
  <c r="T51" i="9"/>
  <c r="K8" i="7" s="1"/>
  <c r="Q51" i="9"/>
  <c r="J8" i="7" s="1"/>
  <c r="P51" i="9"/>
  <c r="I8" i="7" s="1"/>
  <c r="M51" i="9"/>
  <c r="H8" i="7" s="1"/>
  <c r="H30" i="7" s="1"/>
  <c r="H47" i="8" s="1"/>
  <c r="L51" i="9"/>
  <c r="G8" i="7" s="1"/>
  <c r="I51" i="9"/>
  <c r="F8" i="7" s="1"/>
  <c r="P8" i="7" s="1"/>
  <c r="H51" i="9"/>
  <c r="E8" i="7" s="1"/>
  <c r="E51" i="9"/>
  <c r="D8" i="7" s="1"/>
  <c r="D51" i="9"/>
  <c r="C8" i="7" s="1"/>
  <c r="AD36" i="9"/>
  <c r="AC37" i="9"/>
  <c r="S7" i="7" s="1"/>
  <c r="AB37" i="9"/>
  <c r="R7" i="7" s="1"/>
  <c r="Y37" i="9"/>
  <c r="N7" i="7" s="1"/>
  <c r="X37" i="9"/>
  <c r="M7" i="7" s="1"/>
  <c r="U37" i="9"/>
  <c r="L7" i="7" s="1"/>
  <c r="T37" i="9"/>
  <c r="K7" i="7" s="1"/>
  <c r="Q37" i="9"/>
  <c r="J7" i="7" s="1"/>
  <c r="P37" i="9"/>
  <c r="I7" i="7" s="1"/>
  <c r="M37" i="9"/>
  <c r="H7" i="7" s="1"/>
  <c r="L37" i="9"/>
  <c r="G7" i="7" s="1"/>
  <c r="I37" i="9"/>
  <c r="F7" i="7" s="1"/>
  <c r="H37" i="9"/>
  <c r="E7" i="7" s="1"/>
  <c r="E37" i="9"/>
  <c r="D7" i="7" s="1"/>
  <c r="D37" i="9"/>
  <c r="C7" i="7" s="1"/>
  <c r="AD27" i="9"/>
  <c r="AC28" i="9"/>
  <c r="S6" i="7" s="1"/>
  <c r="AB28" i="9"/>
  <c r="R6" i="7" s="1"/>
  <c r="Y28" i="9"/>
  <c r="N6" i="7" s="1"/>
  <c r="X28" i="9"/>
  <c r="M6" i="7" s="1"/>
  <c r="M30" i="7" s="1"/>
  <c r="M47" i="8" s="1"/>
  <c r="U28" i="9"/>
  <c r="L6" i="7" s="1"/>
  <c r="T28" i="9"/>
  <c r="K6" i="7" s="1"/>
  <c r="Q28" i="9"/>
  <c r="J6" i="7" s="1"/>
  <c r="P28" i="9"/>
  <c r="I6" i="7" s="1"/>
  <c r="M28" i="9"/>
  <c r="H6" i="7" s="1"/>
  <c r="L28" i="9"/>
  <c r="G6" i="7" s="1"/>
  <c r="O6" i="7" s="1"/>
  <c r="I28" i="9"/>
  <c r="F6" i="7" s="1"/>
  <c r="H28" i="9"/>
  <c r="E6" i="7" s="1"/>
  <c r="E28" i="9"/>
  <c r="D6" i="7" s="1"/>
  <c r="D28" i="9"/>
  <c r="C6" i="7" s="1"/>
  <c r="AD17" i="9"/>
  <c r="AD12" i="9"/>
  <c r="AC19" i="9"/>
  <c r="S5" i="7" s="1"/>
  <c r="AB19" i="9"/>
  <c r="R5" i="7" s="1"/>
  <c r="Y19" i="9"/>
  <c r="N5" i="7" s="1"/>
  <c r="X19" i="9"/>
  <c r="M5" i="7" s="1"/>
  <c r="U19" i="9"/>
  <c r="L5" i="7" s="1"/>
  <c r="T19" i="9"/>
  <c r="K5" i="7" s="1"/>
  <c r="K30" i="7" s="1"/>
  <c r="K47" i="8" s="1"/>
  <c r="Q19" i="9"/>
  <c r="J5" i="7" s="1"/>
  <c r="P19" i="9"/>
  <c r="I5" i="7" s="1"/>
  <c r="M19" i="9"/>
  <c r="H5" i="7" s="1"/>
  <c r="L19" i="9"/>
  <c r="G5" i="7" s="1"/>
  <c r="G30" i="7" s="1"/>
  <c r="G47" i="8" s="1"/>
  <c r="I19" i="9"/>
  <c r="AD15" i="9" s="1"/>
  <c r="H19" i="9"/>
  <c r="E5" i="7" s="1"/>
  <c r="E19" i="9"/>
  <c r="D5" i="7" s="1"/>
  <c r="D19" i="9"/>
  <c r="C5" i="7" s="1"/>
  <c r="Z51" i="9"/>
  <c r="V51" i="9"/>
  <c r="R51" i="9"/>
  <c r="N51" i="9"/>
  <c r="J51" i="9"/>
  <c r="F51" i="9"/>
  <c r="P46" i="8"/>
  <c r="O46" i="8"/>
  <c r="P45" i="8"/>
  <c r="P44" i="8"/>
  <c r="O44" i="8"/>
  <c r="O43" i="8"/>
  <c r="O42" i="8"/>
  <c r="P41" i="8"/>
  <c r="O40" i="8"/>
  <c r="P39" i="8"/>
  <c r="P38" i="8"/>
  <c r="O38" i="8"/>
  <c r="O37" i="8"/>
  <c r="P36" i="8"/>
  <c r="P35" i="8"/>
  <c r="O34" i="8"/>
  <c r="P33" i="8"/>
  <c r="P32" i="8"/>
  <c r="P31" i="8"/>
  <c r="P29" i="8"/>
  <c r="O28" i="8"/>
  <c r="P27" i="8"/>
  <c r="P25" i="8"/>
  <c r="O24" i="8"/>
  <c r="P23" i="8"/>
  <c r="O22" i="8"/>
  <c r="P21" i="8"/>
  <c r="P20" i="8"/>
  <c r="O19" i="8"/>
  <c r="P18" i="8"/>
  <c r="P17" i="8"/>
  <c r="P16" i="8"/>
  <c r="P13" i="8"/>
  <c r="P12" i="8"/>
  <c r="O12" i="8"/>
  <c r="P11" i="8"/>
  <c r="O11" i="8"/>
  <c r="O10" i="8"/>
  <c r="O9" i="8"/>
  <c r="O8" i="8"/>
  <c r="P5" i="8"/>
  <c r="O5" i="8"/>
  <c r="R30" i="7"/>
  <c r="R47" i="8" s="1"/>
  <c r="I30" i="7"/>
  <c r="I47" i="8" s="1"/>
  <c r="P28" i="7"/>
  <c r="O27" i="7"/>
  <c r="O26" i="7"/>
  <c r="P25" i="7"/>
  <c r="O25" i="7"/>
  <c r="P24" i="7"/>
  <c r="O24" i="7"/>
  <c r="P22" i="7"/>
  <c r="O21" i="7"/>
  <c r="P20" i="7"/>
  <c r="O20" i="7"/>
  <c r="O19" i="7"/>
  <c r="O18" i="7"/>
  <c r="P15" i="7"/>
  <c r="P14" i="7"/>
  <c r="O14" i="7"/>
  <c r="P13" i="7"/>
  <c r="O12" i="7"/>
  <c r="O11" i="7"/>
  <c r="P9" i="7"/>
  <c r="O8" i="7"/>
  <c r="P7" i="7"/>
  <c r="O7" i="7"/>
  <c r="P6" i="7"/>
  <c r="O5" i="7"/>
  <c r="N48" i="8" l="1"/>
  <c r="H48" i="8"/>
  <c r="D40" i="8"/>
  <c r="P40" i="8" s="1"/>
  <c r="AD15" i="27"/>
  <c r="S40" i="8"/>
  <c r="AD17" i="27"/>
  <c r="P7" i="8"/>
  <c r="AD47" i="10"/>
  <c r="C15" i="7"/>
  <c r="O15" i="7" s="1"/>
  <c r="AD31" i="11"/>
  <c r="AD21" i="12"/>
  <c r="AD12" i="14"/>
  <c r="K48" i="8"/>
  <c r="AD34" i="15"/>
  <c r="C6" i="8"/>
  <c r="O6" i="8" s="1"/>
  <c r="C7" i="8"/>
  <c r="O7" i="8" s="1"/>
  <c r="AD12" i="16"/>
  <c r="AD48" i="16"/>
  <c r="D24" i="8"/>
  <c r="P24" i="8" s="1"/>
  <c r="AD15" i="22"/>
  <c r="S24" i="8"/>
  <c r="AD17" i="22"/>
  <c r="D28" i="8"/>
  <c r="P28" i="8" s="1"/>
  <c r="AD37" i="23"/>
  <c r="S28" i="8"/>
  <c r="AD39" i="23"/>
  <c r="AD41" i="27"/>
  <c r="C21" i="8"/>
  <c r="O21" i="8" s="1"/>
  <c r="AD12" i="21"/>
  <c r="D23" i="7"/>
  <c r="P23" i="7" s="1"/>
  <c r="AD35" i="13"/>
  <c r="S23" i="7"/>
  <c r="AD37" i="13"/>
  <c r="L48" i="8"/>
  <c r="AD12" i="18"/>
  <c r="C13" i="8"/>
  <c r="O13" i="8" s="1"/>
  <c r="AD23" i="19"/>
  <c r="AD12" i="24"/>
  <c r="AD12" i="26"/>
  <c r="D10" i="7"/>
  <c r="AD30" i="10"/>
  <c r="C9" i="7"/>
  <c r="AD12" i="10"/>
  <c r="AD36" i="10"/>
  <c r="D22" i="8"/>
  <c r="P22" i="8" s="1"/>
  <c r="AD37" i="21"/>
  <c r="S22" i="8"/>
  <c r="AD39" i="21"/>
  <c r="D34" i="8"/>
  <c r="P34" i="8" s="1"/>
  <c r="AD35" i="25"/>
  <c r="S34" i="8"/>
  <c r="AD37" i="25"/>
  <c r="AD25" i="27"/>
  <c r="S10" i="7"/>
  <c r="AD32" i="10"/>
  <c r="AD25" i="9"/>
  <c r="D16" i="7"/>
  <c r="P16" i="7" s="1"/>
  <c r="AD44" i="11"/>
  <c r="S16" i="7"/>
  <c r="AD46" i="11"/>
  <c r="D17" i="7"/>
  <c r="P17" i="7" s="1"/>
  <c r="AD15" i="12"/>
  <c r="Y6" i="12" s="1"/>
  <c r="S17" i="7"/>
  <c r="AD17" i="12"/>
  <c r="AD15" i="13"/>
  <c r="D8" i="8"/>
  <c r="P8" i="8" s="1"/>
  <c r="AD31" i="16"/>
  <c r="S8" i="8"/>
  <c r="AD33" i="16"/>
  <c r="AD24" i="22"/>
  <c r="AD46" i="22"/>
  <c r="C27" i="8"/>
  <c r="O27" i="8" s="1"/>
  <c r="AD12" i="23"/>
  <c r="F43" i="8"/>
  <c r="P43" i="8" s="1"/>
  <c r="AD15" i="28"/>
  <c r="C20" i="8"/>
  <c r="O20" i="8" s="1"/>
  <c r="AD27" i="20"/>
  <c r="C33" i="8"/>
  <c r="O33" i="8" s="1"/>
  <c r="AD21" i="25"/>
  <c r="P6" i="8"/>
  <c r="AD36" i="12"/>
  <c r="C22" i="7"/>
  <c r="O22" i="7" s="1"/>
  <c r="AD24" i="13"/>
  <c r="AD42" i="13"/>
  <c r="AD27" i="14"/>
  <c r="I48" i="8"/>
  <c r="R48" i="8"/>
  <c r="D14" i="8"/>
  <c r="P14" i="8" s="1"/>
  <c r="AD37" i="18"/>
  <c r="S14" i="8"/>
  <c r="AD39" i="18"/>
  <c r="D15" i="8"/>
  <c r="P15" i="8" s="1"/>
  <c r="AD15" i="19"/>
  <c r="S15" i="8"/>
  <c r="AD17" i="19"/>
  <c r="AD40" i="9"/>
  <c r="AD15" i="10"/>
  <c r="AD23" i="11"/>
  <c r="AD34" i="11"/>
  <c r="AD12" i="13"/>
  <c r="AD27" i="13"/>
  <c r="AD41" i="14"/>
  <c r="AD12" i="15"/>
  <c r="AD37" i="15"/>
  <c r="AD15" i="16"/>
  <c r="AD36" i="17"/>
  <c r="AD15" i="18"/>
  <c r="AD12" i="20"/>
  <c r="AD30" i="20"/>
  <c r="AD15" i="21"/>
  <c r="AD15" i="23"/>
  <c r="AD12" i="25"/>
  <c r="AD24" i="25"/>
  <c r="AD46" i="26"/>
  <c r="AD21" i="28"/>
  <c r="AD33" i="28"/>
  <c r="S9" i="7"/>
  <c r="S30" i="7" s="1"/>
  <c r="S15" i="7"/>
  <c r="D21" i="7"/>
  <c r="P21" i="7" s="1"/>
  <c r="S21" i="7"/>
  <c r="D27" i="7"/>
  <c r="P27" i="7" s="1"/>
  <c r="AD31" i="9"/>
  <c r="AD43" i="9"/>
  <c r="AD12" i="11"/>
  <c r="AD26" i="11"/>
  <c r="AD44" i="12"/>
  <c r="AD29" i="13"/>
  <c r="AD32" i="14"/>
  <c r="AD44" i="14"/>
  <c r="AD15" i="15"/>
  <c r="AD39" i="15"/>
  <c r="AD17" i="16"/>
  <c r="AD21" i="17"/>
  <c r="AD39" i="17"/>
  <c r="AD17" i="18"/>
  <c r="AD44" i="19"/>
  <c r="AD15" i="20"/>
  <c r="AD32" i="20"/>
  <c r="AD17" i="21"/>
  <c r="D26" i="8"/>
  <c r="P26" i="8" s="1"/>
  <c r="J26" i="8"/>
  <c r="J48" i="8" s="1"/>
  <c r="S26" i="8"/>
  <c r="AD17" i="23"/>
  <c r="AD39" i="24"/>
  <c r="AD15" i="25"/>
  <c r="AD26" i="25"/>
  <c r="AD30" i="26"/>
  <c r="AD49" i="26"/>
  <c r="AD24" i="28"/>
  <c r="AD35" i="28"/>
  <c r="E10" i="7"/>
  <c r="O10" i="7" s="1"/>
  <c r="E16" i="7"/>
  <c r="O16" i="7" s="1"/>
  <c r="AD22" i="9"/>
  <c r="Y6" i="9" s="1"/>
  <c r="AD34" i="9"/>
  <c r="AD45" i="9"/>
  <c r="AD44" i="10"/>
  <c r="AD15" i="11"/>
  <c r="AD28" i="11"/>
  <c r="AD33" i="12"/>
  <c r="AD47" i="12"/>
  <c r="AD24" i="14"/>
  <c r="AD46" i="14"/>
  <c r="AD17" i="15"/>
  <c r="Y6" i="15" s="1"/>
  <c r="AD12" i="17"/>
  <c r="Y5" i="17" s="1"/>
  <c r="AD24" i="17"/>
  <c r="AD41" i="17"/>
  <c r="AD35" i="19"/>
  <c r="AD47" i="19"/>
  <c r="AD17" i="20"/>
  <c r="AD34" i="22"/>
  <c r="AD28" i="24"/>
  <c r="Y6" i="24" s="1"/>
  <c r="AD42" i="24"/>
  <c r="AD17" i="25"/>
  <c r="AD21" i="26"/>
  <c r="AD33" i="26"/>
  <c r="AD38" i="27"/>
  <c r="AD12" i="28"/>
  <c r="Y6" i="28" s="1"/>
  <c r="AD26" i="28"/>
  <c r="F5" i="7"/>
  <c r="E17" i="7"/>
  <c r="O17" i="7" s="1"/>
  <c r="E23" i="7"/>
  <c r="O23" i="7" s="1"/>
  <c r="F11" i="7"/>
  <c r="P11" i="7" s="1"/>
  <c r="AD24" i="12"/>
  <c r="Y5" i="12" s="1"/>
  <c r="AD45" i="13"/>
  <c r="Y5" i="13" s="1"/>
  <c r="AD15" i="14"/>
  <c r="AD28" i="16"/>
  <c r="Y6" i="16" s="1"/>
  <c r="AD51" i="16"/>
  <c r="AD34" i="18"/>
  <c r="Y5" i="18" s="1"/>
  <c r="AD12" i="19"/>
  <c r="Y6" i="19" s="1"/>
  <c r="AD26" i="19"/>
  <c r="AD34" i="21"/>
  <c r="AD46" i="21"/>
  <c r="AD12" i="22"/>
  <c r="AD27" i="22"/>
  <c r="G26" i="8"/>
  <c r="O26" i="8" s="1"/>
  <c r="M26" i="8"/>
  <c r="M48" i="8" s="1"/>
  <c r="AD34" i="23"/>
  <c r="AD15" i="24"/>
  <c r="AD32" i="25"/>
  <c r="AD48" i="25"/>
  <c r="Y6" i="25" s="1"/>
  <c r="AD15" i="26"/>
  <c r="Y5" i="26" s="1"/>
  <c r="AD12" i="27"/>
  <c r="Y5" i="27" s="1"/>
  <c r="AD28" i="27"/>
  <c r="AD43" i="27"/>
  <c r="AD41" i="28"/>
  <c r="AD30" i="28"/>
  <c r="AD44" i="28"/>
  <c r="Y5" i="25"/>
  <c r="Y5" i="24"/>
  <c r="Y6" i="23"/>
  <c r="Y5" i="23"/>
  <c r="Y6" i="21"/>
  <c r="Y6" i="20"/>
  <c r="Y6" i="18"/>
  <c r="Y5" i="14"/>
  <c r="Y5" i="11"/>
  <c r="Y5" i="10"/>
  <c r="Y6" i="10"/>
  <c r="F30" i="7" l="1"/>
  <c r="F47" i="8" s="1"/>
  <c r="F48" i="8" s="1"/>
  <c r="P5" i="7"/>
  <c r="Y5" i="20"/>
  <c r="P10" i="7"/>
  <c r="D30" i="7"/>
  <c r="D47" i="8" s="1"/>
  <c r="P47" i="8" s="1"/>
  <c r="P48" i="8" s="1"/>
  <c r="M50" i="8" s="1"/>
  <c r="Y5" i="28"/>
  <c r="Y6" i="26"/>
  <c r="R33" i="7"/>
  <c r="S47" i="8"/>
  <c r="S48" i="8" s="1"/>
  <c r="R50" i="8" s="1"/>
  <c r="E12" i="6" s="1"/>
  <c r="Y6" i="14"/>
  <c r="Y5" i="9"/>
  <c r="Y6" i="11"/>
  <c r="G48" i="8"/>
  <c r="Y6" i="13"/>
  <c r="Y5" i="21"/>
  <c r="Y5" i="16"/>
  <c r="Y6" i="17"/>
  <c r="Y5" i="15"/>
  <c r="Y6" i="27"/>
  <c r="O9" i="7"/>
  <c r="O30" i="7" s="1"/>
  <c r="C30" i="7"/>
  <c r="C47" i="8" s="1"/>
  <c r="O47" i="8" s="1"/>
  <c r="O48" i="8" s="1"/>
  <c r="Y5" i="19"/>
  <c r="Y6" i="22"/>
  <c r="Y5" i="22"/>
  <c r="E30" i="7"/>
  <c r="E47" i="8" s="1"/>
  <c r="E48" i="8" s="1"/>
  <c r="N53" i="8" l="1"/>
  <c r="E11" i="6"/>
  <c r="O5" i="25"/>
  <c r="O5" i="21"/>
  <c r="O5" i="16"/>
  <c r="O5" i="13"/>
  <c r="O5" i="27"/>
  <c r="O5" i="10"/>
  <c r="O5" i="22"/>
  <c r="O5" i="17"/>
  <c r="O5" i="14"/>
  <c r="O5" i="9"/>
  <c r="O5" i="26"/>
  <c r="O5" i="20"/>
  <c r="O5" i="15"/>
  <c r="O5" i="28"/>
  <c r="O5" i="23"/>
  <c r="O5" i="18"/>
  <c r="O5" i="11"/>
  <c r="O5" i="24"/>
  <c r="O5" i="19"/>
  <c r="O5" i="12"/>
  <c r="P30" i="7"/>
  <c r="K33" i="7" s="1"/>
  <c r="D48" i="8"/>
  <c r="C48" i="8"/>
  <c r="I5" i="28" l="1"/>
  <c r="I5" i="23"/>
  <c r="I5" i="18"/>
  <c r="I5" i="11"/>
  <c r="I5" i="25"/>
  <c r="I5" i="21"/>
  <c r="I5" i="16"/>
  <c r="I5" i="13"/>
  <c r="I5" i="24"/>
  <c r="I5" i="19"/>
  <c r="I5" i="12"/>
  <c r="I5" i="22"/>
  <c r="I5" i="17"/>
  <c r="I5" i="14"/>
  <c r="I5" i="9"/>
  <c r="I5" i="26"/>
  <c r="I5" i="20"/>
  <c r="I5" i="15"/>
  <c r="E13" i="6"/>
  <c r="I5" i="10"/>
  <c r="I5" i="27"/>
  <c r="S5" i="21" l="1"/>
  <c r="S5" i="19"/>
  <c r="S5" i="14"/>
  <c r="S5" i="12"/>
  <c r="S5" i="15"/>
  <c r="S5" i="18"/>
  <c r="S5" i="16"/>
  <c r="S5" i="9"/>
  <c r="S5" i="22"/>
  <c r="S5" i="13"/>
  <c r="S5" i="11"/>
  <c r="S5" i="28"/>
  <c r="S5" i="17"/>
  <c r="S5" i="24"/>
  <c r="S5" i="26"/>
  <c r="S5" i="25"/>
  <c r="S5" i="20"/>
  <c r="S5" i="10"/>
  <c r="S5" i="23"/>
  <c r="S5" i="27"/>
</calcChain>
</file>

<file path=xl/sharedStrings.xml><?xml version="1.0" encoding="utf-8"?>
<sst xmlns="http://schemas.openxmlformats.org/spreadsheetml/2006/main" count="4805" uniqueCount="3025">
  <si>
    <t>2024年4月改定版(24.3.22作成)</t>
    <phoneticPr fontId="3"/>
  </si>
  <si>
    <t>　</t>
    <phoneticPr fontId="3"/>
  </si>
  <si>
    <t>A1</t>
  </si>
  <si>
    <t>A2</t>
  </si>
  <si>
    <t>A3</t>
  </si>
  <si>
    <t>折　込　日</t>
    <rPh sb="0" eb="1">
      <t>オリ</t>
    </rPh>
    <rPh sb="2" eb="3">
      <t>コミ</t>
    </rPh>
    <rPh sb="4" eb="5">
      <t>ビ</t>
    </rPh>
    <phoneticPr fontId="8"/>
  </si>
  <si>
    <t>折込日を入力して下さい</t>
    <rPh sb="0" eb="2">
      <t>オリコミ</t>
    </rPh>
    <rPh sb="2" eb="3">
      <t>ビ</t>
    </rPh>
    <rPh sb="4" eb="6">
      <t>ニュウリョク</t>
    </rPh>
    <rPh sb="8" eb="9">
      <t>クダ</t>
    </rPh>
    <phoneticPr fontId="4"/>
  </si>
  <si>
    <t>A4</t>
  </si>
  <si>
    <t>入力例 ⇒ 2008/11/01</t>
    <rPh sb="0" eb="2">
      <t>ニュウリョク</t>
    </rPh>
    <rPh sb="2" eb="3">
      <t>レイ</t>
    </rPh>
    <phoneticPr fontId="4"/>
  </si>
  <si>
    <t>A5</t>
  </si>
  <si>
    <t>広告主名</t>
    <rPh sb="0" eb="2">
      <t>コウコク</t>
    </rPh>
    <rPh sb="2" eb="3">
      <t>ヌシ</t>
    </rPh>
    <rPh sb="3" eb="4">
      <t>メイ</t>
    </rPh>
    <phoneticPr fontId="8"/>
  </si>
  <si>
    <t>１４文字以内（全角の場合）</t>
    <rPh sb="2" eb="4">
      <t>モジ</t>
    </rPh>
    <rPh sb="4" eb="6">
      <t>イナイ</t>
    </rPh>
    <rPh sb="7" eb="9">
      <t>ゼンカク</t>
    </rPh>
    <rPh sb="10" eb="12">
      <t>バアイ</t>
    </rPh>
    <phoneticPr fontId="4"/>
  </si>
  <si>
    <t>A6</t>
  </si>
  <si>
    <t>タ イ ト ル</t>
    <phoneticPr fontId="4"/>
  </si>
  <si>
    <t>B1</t>
  </si>
  <si>
    <t>サ　イ　ズ</t>
    <phoneticPr fontId="4"/>
  </si>
  <si>
    <t>チラシのサイズを選んでください</t>
    <rPh sb="8" eb="9">
      <t>エラ</t>
    </rPh>
    <phoneticPr fontId="4"/>
  </si>
  <si>
    <t>B2</t>
  </si>
  <si>
    <t>B3</t>
  </si>
  <si>
    <t>新聞折込</t>
    <rPh sb="0" eb="2">
      <t>シンブン</t>
    </rPh>
    <rPh sb="2" eb="4">
      <t>オリコミ</t>
    </rPh>
    <phoneticPr fontId="4"/>
  </si>
  <si>
    <t>B4</t>
  </si>
  <si>
    <t>B5</t>
  </si>
  <si>
    <t>折込総枚数</t>
    <rPh sb="0" eb="2">
      <t>オリコミ</t>
    </rPh>
    <rPh sb="2" eb="3">
      <t>ソウ</t>
    </rPh>
    <rPh sb="3" eb="5">
      <t>マイスウ</t>
    </rPh>
    <phoneticPr fontId="8"/>
  </si>
  <si>
    <t>B6</t>
  </si>
  <si>
    <t>特</t>
    <rPh sb="0" eb="1">
      <t>トク</t>
    </rPh>
    <phoneticPr fontId="19"/>
  </si>
  <si>
    <r>
      <t>※</t>
    </r>
    <r>
      <rPr>
        <sz val="24"/>
        <color indexed="10"/>
        <rFont val="ＭＳ Ｐゴシック"/>
        <family val="3"/>
        <charset val="128"/>
      </rPr>
      <t>　折込日・広告主名・タイトル・サイズ</t>
    </r>
    <r>
      <rPr>
        <sz val="24"/>
        <rFont val="ＭＳ Ｐゴシック"/>
        <family val="3"/>
        <charset val="128"/>
      </rPr>
      <t>のみ</t>
    </r>
    <r>
      <rPr>
        <sz val="24"/>
        <color indexed="10"/>
        <rFont val="ＭＳ Ｐゴシック"/>
        <family val="3"/>
        <charset val="128"/>
      </rPr>
      <t>入力して下さい。</t>
    </r>
    <rPh sb="2" eb="4">
      <t>オリコミ</t>
    </rPh>
    <rPh sb="4" eb="5">
      <t>ビ</t>
    </rPh>
    <rPh sb="6" eb="9">
      <t>コウコクヌシ</t>
    </rPh>
    <rPh sb="9" eb="10">
      <t>メイ</t>
    </rPh>
    <rPh sb="21" eb="23">
      <t>ニュウリョク</t>
    </rPh>
    <rPh sb="25" eb="26">
      <t>クダ</t>
    </rPh>
    <phoneticPr fontId="4"/>
  </si>
  <si>
    <t>長B3</t>
    <rPh sb="0" eb="1">
      <t>ナガ</t>
    </rPh>
    <phoneticPr fontId="19"/>
  </si>
  <si>
    <t>B4圧着</t>
    <rPh sb="2" eb="4">
      <t>アッチャク</t>
    </rPh>
    <phoneticPr fontId="19"/>
  </si>
  <si>
    <t>A1厚紙</t>
    <rPh sb="2" eb="4">
      <t>アツガミ</t>
    </rPh>
    <phoneticPr fontId="19"/>
  </si>
  <si>
    <t>A2厚紙</t>
    <rPh sb="2" eb="4">
      <t>アツガミ</t>
    </rPh>
    <phoneticPr fontId="19"/>
  </si>
  <si>
    <t>A3厚紙</t>
    <rPh sb="2" eb="4">
      <t>アツガミ</t>
    </rPh>
    <phoneticPr fontId="19"/>
  </si>
  <si>
    <t>A4厚紙</t>
    <rPh sb="2" eb="4">
      <t>アツガミ</t>
    </rPh>
    <phoneticPr fontId="19"/>
  </si>
  <si>
    <t>A5厚紙</t>
    <rPh sb="2" eb="4">
      <t>アツガミ</t>
    </rPh>
    <phoneticPr fontId="19"/>
  </si>
  <si>
    <t>A6厚紙</t>
    <rPh sb="2" eb="4">
      <t>アツガミ</t>
    </rPh>
    <phoneticPr fontId="19"/>
  </si>
  <si>
    <t>B1厚紙</t>
    <rPh sb="2" eb="4">
      <t>アツガミ</t>
    </rPh>
    <phoneticPr fontId="4"/>
  </si>
  <si>
    <t>B2厚紙</t>
    <rPh sb="2" eb="4">
      <t>アツガミ</t>
    </rPh>
    <phoneticPr fontId="4"/>
  </si>
  <si>
    <t>B3厚紙</t>
    <rPh sb="2" eb="4">
      <t>アツガミ</t>
    </rPh>
    <phoneticPr fontId="4"/>
  </si>
  <si>
    <t>B4厚紙</t>
    <rPh sb="2" eb="4">
      <t>アツガミ</t>
    </rPh>
    <phoneticPr fontId="4"/>
  </si>
  <si>
    <t>B5厚紙</t>
    <rPh sb="2" eb="4">
      <t>アツガミ</t>
    </rPh>
    <phoneticPr fontId="4"/>
  </si>
  <si>
    <t>B6厚紙</t>
    <rPh sb="2" eb="4">
      <t>アツガミ</t>
    </rPh>
    <phoneticPr fontId="4"/>
  </si>
  <si>
    <t>A1特殊</t>
    <rPh sb="2" eb="4">
      <t>トクシュ</t>
    </rPh>
    <phoneticPr fontId="19"/>
  </si>
  <si>
    <t>A2特殊</t>
    <rPh sb="2" eb="4">
      <t>トクシュ</t>
    </rPh>
    <phoneticPr fontId="19"/>
  </si>
  <si>
    <t>A3特殊</t>
    <rPh sb="2" eb="4">
      <t>トクシュ</t>
    </rPh>
    <phoneticPr fontId="19"/>
  </si>
  <si>
    <t>A4特殊</t>
    <rPh sb="2" eb="4">
      <t>トクシュ</t>
    </rPh>
    <phoneticPr fontId="19"/>
  </si>
  <si>
    <t>A5特殊</t>
    <rPh sb="2" eb="4">
      <t>トクシュ</t>
    </rPh>
    <phoneticPr fontId="19"/>
  </si>
  <si>
    <t>A6特殊</t>
    <rPh sb="2" eb="4">
      <t>トクシュ</t>
    </rPh>
    <phoneticPr fontId="19"/>
  </si>
  <si>
    <t>B1特殊</t>
    <rPh sb="2" eb="4">
      <t>トクシュ</t>
    </rPh>
    <phoneticPr fontId="19"/>
  </si>
  <si>
    <t>B2特殊</t>
    <rPh sb="2" eb="4">
      <t>トクシュ</t>
    </rPh>
    <phoneticPr fontId="19"/>
  </si>
  <si>
    <t>B3特殊</t>
    <rPh sb="2" eb="4">
      <t>トクシュ</t>
    </rPh>
    <phoneticPr fontId="19"/>
  </si>
  <si>
    <t>B4特殊</t>
    <rPh sb="2" eb="4">
      <t>トクシュ</t>
    </rPh>
    <phoneticPr fontId="19"/>
  </si>
  <si>
    <t>B5特殊</t>
    <rPh sb="2" eb="4">
      <t>トクシュ</t>
    </rPh>
    <phoneticPr fontId="19"/>
  </si>
  <si>
    <t>B6特殊</t>
    <rPh sb="2" eb="4">
      <t>トクシュ</t>
    </rPh>
    <phoneticPr fontId="19"/>
  </si>
  <si>
    <t>大　阪　市　区　別　集　計　表</t>
    <rPh sb="0" eb="1">
      <t>ダイ</t>
    </rPh>
    <rPh sb="2" eb="3">
      <t>サカ</t>
    </rPh>
    <rPh sb="4" eb="5">
      <t>シ</t>
    </rPh>
    <rPh sb="6" eb="7">
      <t>ク</t>
    </rPh>
    <rPh sb="8" eb="9">
      <t>ベツ</t>
    </rPh>
    <rPh sb="10" eb="11">
      <t>シュウ</t>
    </rPh>
    <rPh sb="12" eb="13">
      <t>ケイ</t>
    </rPh>
    <rPh sb="14" eb="15">
      <t>ヒョウ</t>
    </rPh>
    <phoneticPr fontId="7"/>
  </si>
  <si>
    <t>大 阪 市 内</t>
    <phoneticPr fontId="7"/>
  </si>
  <si>
    <t>朝　日　新　聞</t>
    <phoneticPr fontId="7"/>
  </si>
  <si>
    <t>毎　日　新　聞</t>
    <phoneticPr fontId="7"/>
  </si>
  <si>
    <t>読　売　新　聞</t>
    <phoneticPr fontId="7"/>
  </si>
  <si>
    <t>産　経　新　聞</t>
    <phoneticPr fontId="7"/>
  </si>
  <si>
    <t>日 本 経 済 新 聞</t>
    <phoneticPr fontId="7"/>
  </si>
  <si>
    <t>計</t>
  </si>
  <si>
    <t>基 本 部 数</t>
    <rPh sb="0" eb="1">
      <t>モト</t>
    </rPh>
    <rPh sb="2" eb="3">
      <t>ホン</t>
    </rPh>
    <rPh sb="4" eb="5">
      <t>ブ</t>
    </rPh>
    <rPh sb="6" eb="7">
      <t>カズ</t>
    </rPh>
    <phoneticPr fontId="7"/>
  </si>
  <si>
    <t>配 布 部 数</t>
    <rPh sb="0" eb="1">
      <t>クバ</t>
    </rPh>
    <rPh sb="2" eb="3">
      <t>ヌノ</t>
    </rPh>
    <rPh sb="4" eb="5">
      <t>ブ</t>
    </rPh>
    <rPh sb="6" eb="7">
      <t>カズ</t>
    </rPh>
    <phoneticPr fontId="7"/>
  </si>
  <si>
    <t>中央区</t>
  </si>
  <si>
    <t>西区</t>
  </si>
  <si>
    <t>西淀川区</t>
  </si>
  <si>
    <t>淀川区</t>
  </si>
  <si>
    <t>東淀川区</t>
  </si>
  <si>
    <t>北区</t>
  </si>
  <si>
    <t>福島区</t>
  </si>
  <si>
    <t>都島区</t>
  </si>
  <si>
    <t>旭区</t>
  </si>
  <si>
    <t>此花区</t>
    <phoneticPr fontId="7"/>
  </si>
  <si>
    <t>港区</t>
  </si>
  <si>
    <t>大正区</t>
  </si>
  <si>
    <t>浪速区</t>
  </si>
  <si>
    <t>阿倍野区</t>
    <rPh sb="0" eb="4">
      <t>アベノク</t>
    </rPh>
    <phoneticPr fontId="7"/>
  </si>
  <si>
    <t>西成区</t>
  </si>
  <si>
    <t>天王寺区</t>
  </si>
  <si>
    <t>生野区</t>
  </si>
  <si>
    <t>東成区</t>
  </si>
  <si>
    <t>城東区</t>
  </si>
  <si>
    <t>鶴見区</t>
  </si>
  <si>
    <t>住吉区</t>
  </si>
  <si>
    <t>東住吉区</t>
  </si>
  <si>
    <t>住之江区</t>
  </si>
  <si>
    <t>平野区</t>
  </si>
  <si>
    <t>計</t>
    <rPh sb="0" eb="1">
      <t>ケイ</t>
    </rPh>
    <phoneticPr fontId="7"/>
  </si>
  <si>
    <t>※当『新聞折込広告配布部数表』は、(社)日本ＡＢＣ協会『店別レポート』と、京都二水会、近畿新聞折込広告協会の資料を基に作成したものです。</t>
    <rPh sb="9" eb="11">
      <t>ハイフ</t>
    </rPh>
    <rPh sb="18" eb="19">
      <t>シャ</t>
    </rPh>
    <rPh sb="20" eb="22">
      <t>ニホン</t>
    </rPh>
    <rPh sb="25" eb="27">
      <t>キョウカイ</t>
    </rPh>
    <rPh sb="28" eb="29">
      <t>ミセ</t>
    </rPh>
    <rPh sb="29" eb="30">
      <t>ベツ</t>
    </rPh>
    <rPh sb="37" eb="39">
      <t>キョウト</t>
    </rPh>
    <rPh sb="39" eb="40">
      <t>ニ</t>
    </rPh>
    <rPh sb="40" eb="41">
      <t>スイ</t>
    </rPh>
    <rPh sb="41" eb="42">
      <t>カイ</t>
    </rPh>
    <rPh sb="57" eb="58">
      <t>モト</t>
    </rPh>
    <phoneticPr fontId="5"/>
  </si>
  <si>
    <t xml:space="preserve">   読者への未配布が生じないよう、５０部単位で部数を調整しています。</t>
    <rPh sb="3" eb="5">
      <t>ドクシャ</t>
    </rPh>
    <rPh sb="7" eb="10">
      <t>ミハイフ</t>
    </rPh>
    <rPh sb="11" eb="12">
      <t>ショウ</t>
    </rPh>
    <rPh sb="20" eb="21">
      <t>ブ</t>
    </rPh>
    <rPh sb="21" eb="23">
      <t>タンイ</t>
    </rPh>
    <rPh sb="24" eb="26">
      <t>ブスウ</t>
    </rPh>
    <rPh sb="27" eb="29">
      <t>チョウセイ</t>
    </rPh>
    <phoneticPr fontId="5"/>
  </si>
  <si>
    <t>※新聞販売店の配布区域と行政区域が一致していない区域もあります。予めご了承願います。</t>
    <rPh sb="7" eb="9">
      <t>ハイフ</t>
    </rPh>
    <phoneticPr fontId="5"/>
  </si>
  <si>
    <t>大阪市
新聞折込配布合計</t>
    <rPh sb="0" eb="3">
      <t>オオサカシ</t>
    </rPh>
    <rPh sb="4" eb="6">
      <t>シンブン</t>
    </rPh>
    <rPh sb="6" eb="8">
      <t>オリコミ</t>
    </rPh>
    <rPh sb="8" eb="10">
      <t>ハイフ</t>
    </rPh>
    <rPh sb="10" eb="12">
      <t>ゴウケイ</t>
    </rPh>
    <phoneticPr fontId="7"/>
  </si>
  <si>
    <t>※日経紙単独の折込は原則としてお取扱いできません。主取扱紙と併せてご注文承ります。</t>
  </si>
  <si>
    <t>大　阪　府　下　市　郡　別　集　計　表</t>
    <rPh sb="0" eb="1">
      <t>ダイ</t>
    </rPh>
    <rPh sb="2" eb="3">
      <t>サカ</t>
    </rPh>
    <rPh sb="4" eb="5">
      <t>フ</t>
    </rPh>
    <rPh sb="6" eb="7">
      <t>カ</t>
    </rPh>
    <rPh sb="8" eb="9">
      <t>シ</t>
    </rPh>
    <rPh sb="10" eb="11">
      <t>グン</t>
    </rPh>
    <rPh sb="12" eb="13">
      <t>ベツ</t>
    </rPh>
    <rPh sb="14" eb="15">
      <t>シュウ</t>
    </rPh>
    <rPh sb="16" eb="17">
      <t>ケイ</t>
    </rPh>
    <rPh sb="18" eb="19">
      <t>ヒョウ</t>
    </rPh>
    <phoneticPr fontId="7"/>
  </si>
  <si>
    <t>大 阪 府 下</t>
    <rPh sb="4" eb="5">
      <t>フ</t>
    </rPh>
    <rPh sb="6" eb="7">
      <t>シタ</t>
    </rPh>
    <phoneticPr fontId="7"/>
  </si>
  <si>
    <t>豊中市</t>
    <rPh sb="0" eb="3">
      <t>トヨナカシ</t>
    </rPh>
    <phoneticPr fontId="7"/>
  </si>
  <si>
    <t>吹田市</t>
    <rPh sb="0" eb="3">
      <t>スイタシ</t>
    </rPh>
    <phoneticPr fontId="7"/>
  </si>
  <si>
    <t>茨木市</t>
    <rPh sb="0" eb="3">
      <t>イバラキシ</t>
    </rPh>
    <phoneticPr fontId="7"/>
  </si>
  <si>
    <t>高槻市</t>
    <rPh sb="0" eb="3">
      <t>タカツキシ</t>
    </rPh>
    <phoneticPr fontId="7"/>
  </si>
  <si>
    <t>三島郡</t>
    <rPh sb="0" eb="3">
      <t>ミシマグン</t>
    </rPh>
    <phoneticPr fontId="7"/>
  </si>
  <si>
    <t>池田市</t>
    <rPh sb="0" eb="3">
      <t>イケダシ</t>
    </rPh>
    <phoneticPr fontId="7"/>
  </si>
  <si>
    <t>摂津市</t>
    <rPh sb="0" eb="3">
      <t>セッツシ</t>
    </rPh>
    <phoneticPr fontId="7"/>
  </si>
  <si>
    <t>箕面市</t>
    <rPh sb="0" eb="3">
      <t>ミノオシ</t>
    </rPh>
    <phoneticPr fontId="7"/>
  </si>
  <si>
    <t>枚方市</t>
    <rPh sb="0" eb="3">
      <t>ヒラカタシ</t>
    </rPh>
    <phoneticPr fontId="7"/>
  </si>
  <si>
    <t>寝屋川市</t>
    <rPh sb="0" eb="4">
      <t>ネヤガワシ</t>
    </rPh>
    <phoneticPr fontId="7"/>
  </si>
  <si>
    <t>門真市</t>
    <rPh sb="0" eb="3">
      <t>カドマシ</t>
    </rPh>
    <phoneticPr fontId="7"/>
  </si>
  <si>
    <t>守口市</t>
    <rPh sb="0" eb="3">
      <t>モリグチシ</t>
    </rPh>
    <phoneticPr fontId="7"/>
  </si>
  <si>
    <t>交野市</t>
    <rPh sb="0" eb="3">
      <t>カタノシ</t>
    </rPh>
    <phoneticPr fontId="7"/>
  </si>
  <si>
    <t>四條畷市</t>
    <rPh sb="0" eb="4">
      <t>シジョウナワテシ</t>
    </rPh>
    <phoneticPr fontId="7"/>
  </si>
  <si>
    <t>大東市</t>
    <rPh sb="0" eb="3">
      <t>ダイトウシ</t>
    </rPh>
    <phoneticPr fontId="7"/>
  </si>
  <si>
    <t>東大阪市</t>
    <rPh sb="0" eb="4">
      <t>ヒガシオオサカシ</t>
    </rPh>
    <phoneticPr fontId="7"/>
  </si>
  <si>
    <t>八尾市</t>
    <rPh sb="0" eb="3">
      <t>ヤオシ</t>
    </rPh>
    <phoneticPr fontId="7"/>
  </si>
  <si>
    <t>柏原市</t>
    <rPh sb="0" eb="2">
      <t>カシワバラシ</t>
    </rPh>
    <rPh sb="2" eb="3">
      <t>シ</t>
    </rPh>
    <phoneticPr fontId="7"/>
  </si>
  <si>
    <t>松原市</t>
    <rPh sb="0" eb="3">
      <t>マツバラシ</t>
    </rPh>
    <phoneticPr fontId="7"/>
  </si>
  <si>
    <t>羽曳野市</t>
    <rPh sb="0" eb="4">
      <t>ハビキノシ</t>
    </rPh>
    <phoneticPr fontId="7"/>
  </si>
  <si>
    <t>藤井寺市</t>
    <rPh sb="0" eb="4">
      <t>フジイデラシ</t>
    </rPh>
    <phoneticPr fontId="7"/>
  </si>
  <si>
    <t>富田林市・南河内郡</t>
    <rPh sb="0" eb="4">
      <t>トンダバヤシシ</t>
    </rPh>
    <rPh sb="5" eb="8">
      <t>ミナミカワチ</t>
    </rPh>
    <rPh sb="8" eb="9">
      <t>グン</t>
    </rPh>
    <phoneticPr fontId="7"/>
  </si>
  <si>
    <t>河内長野市</t>
    <rPh sb="0" eb="5">
      <t>カワチナガノシ</t>
    </rPh>
    <phoneticPr fontId="7"/>
  </si>
  <si>
    <t>大阪狭山市</t>
    <rPh sb="0" eb="5">
      <t>オオサカサヤマシ</t>
    </rPh>
    <phoneticPr fontId="7"/>
  </si>
  <si>
    <t>堺市堺区</t>
    <rPh sb="0" eb="2">
      <t>サカイシ</t>
    </rPh>
    <rPh sb="2" eb="3">
      <t>サカイ</t>
    </rPh>
    <rPh sb="3" eb="4">
      <t>ク</t>
    </rPh>
    <phoneticPr fontId="7"/>
  </si>
  <si>
    <t>堺市中区</t>
    <rPh sb="0" eb="2">
      <t>サカイシ</t>
    </rPh>
    <rPh sb="2" eb="3">
      <t>ナカ</t>
    </rPh>
    <rPh sb="3" eb="4">
      <t>ク</t>
    </rPh>
    <phoneticPr fontId="7"/>
  </si>
  <si>
    <t>堺市東区</t>
    <rPh sb="0" eb="2">
      <t>サカイシ</t>
    </rPh>
    <rPh sb="2" eb="3">
      <t>ヒガシ</t>
    </rPh>
    <rPh sb="3" eb="4">
      <t>ク</t>
    </rPh>
    <phoneticPr fontId="7"/>
  </si>
  <si>
    <t>堺市西区</t>
    <rPh sb="0" eb="2">
      <t>サカイシ</t>
    </rPh>
    <rPh sb="2" eb="3">
      <t>ニシ</t>
    </rPh>
    <rPh sb="3" eb="4">
      <t>ク</t>
    </rPh>
    <phoneticPr fontId="7"/>
  </si>
  <si>
    <t>堺市南区</t>
    <rPh sb="0" eb="2">
      <t>サカイシ</t>
    </rPh>
    <rPh sb="2" eb="3">
      <t>ミナミ</t>
    </rPh>
    <rPh sb="3" eb="4">
      <t>ク</t>
    </rPh>
    <phoneticPr fontId="7"/>
  </si>
  <si>
    <t>堺市北区</t>
    <rPh sb="0" eb="2">
      <t>サカイシ</t>
    </rPh>
    <rPh sb="2" eb="3">
      <t>キタ</t>
    </rPh>
    <rPh sb="3" eb="4">
      <t>ク</t>
    </rPh>
    <phoneticPr fontId="7"/>
  </si>
  <si>
    <t>堺市美原区</t>
    <rPh sb="0" eb="2">
      <t>サカイシ</t>
    </rPh>
    <rPh sb="2" eb="4">
      <t>ミハラ</t>
    </rPh>
    <rPh sb="4" eb="5">
      <t>ク</t>
    </rPh>
    <phoneticPr fontId="7"/>
  </si>
  <si>
    <t>泉大津市</t>
    <rPh sb="0" eb="4">
      <t>イズミオオツシ</t>
    </rPh>
    <phoneticPr fontId="7"/>
  </si>
  <si>
    <t>高石市</t>
    <rPh sb="0" eb="3">
      <t>タカイシシ</t>
    </rPh>
    <phoneticPr fontId="7"/>
  </si>
  <si>
    <t>泉北郡</t>
    <rPh sb="0" eb="3">
      <t>センボクグン</t>
    </rPh>
    <phoneticPr fontId="7"/>
  </si>
  <si>
    <t>岸和田市</t>
    <rPh sb="0" eb="4">
      <t>キシワダシ</t>
    </rPh>
    <phoneticPr fontId="7"/>
  </si>
  <si>
    <t>貝塚市</t>
    <rPh sb="0" eb="3">
      <t>カイヅカシ</t>
    </rPh>
    <phoneticPr fontId="7"/>
  </si>
  <si>
    <t>泉佐野市</t>
    <rPh sb="0" eb="4">
      <t>イズミサノシ</t>
    </rPh>
    <phoneticPr fontId="7"/>
  </si>
  <si>
    <t>和泉市</t>
    <rPh sb="0" eb="3">
      <t>イズミシ</t>
    </rPh>
    <phoneticPr fontId="7"/>
  </si>
  <si>
    <t>泉南市</t>
    <rPh sb="0" eb="3">
      <t>センナンシ</t>
    </rPh>
    <phoneticPr fontId="7"/>
  </si>
  <si>
    <t>阪南市</t>
    <rPh sb="0" eb="3">
      <t>ハンナンシ</t>
    </rPh>
    <phoneticPr fontId="7"/>
  </si>
  <si>
    <t>泉南郡</t>
    <rPh sb="0" eb="3">
      <t>センナングン</t>
    </rPh>
    <phoneticPr fontId="7"/>
  </si>
  <si>
    <t>豊能郡</t>
    <rPh sb="0" eb="1">
      <t>トヨ</t>
    </rPh>
    <rPh sb="1" eb="2">
      <t>ノウ</t>
    </rPh>
    <rPh sb="2" eb="3">
      <t>グン</t>
    </rPh>
    <phoneticPr fontId="7"/>
  </si>
  <si>
    <t>大阪市</t>
    <rPh sb="0" eb="2">
      <t>オオサカ</t>
    </rPh>
    <rPh sb="2" eb="3">
      <t>シ</t>
    </rPh>
    <phoneticPr fontId="7"/>
  </si>
  <si>
    <t>大阪府
新聞折込配布合計</t>
    <rPh sb="0" eb="3">
      <t>オオサカフ</t>
    </rPh>
    <rPh sb="4" eb="6">
      <t>シンブン</t>
    </rPh>
    <rPh sb="6" eb="8">
      <t>オリコミ</t>
    </rPh>
    <rPh sb="8" eb="10">
      <t>ハイフ</t>
    </rPh>
    <rPh sb="10" eb="12">
      <t>ゴウケイ</t>
    </rPh>
    <phoneticPr fontId="7"/>
  </si>
  <si>
    <t>総合計</t>
    <rPh sb="0" eb="1">
      <t>ソウ</t>
    </rPh>
    <rPh sb="1" eb="3">
      <t>ゴウケイ</t>
    </rPh>
    <phoneticPr fontId="7"/>
  </si>
  <si>
    <t>折 込 広 告 配 布 申 込 書</t>
    <phoneticPr fontId="7"/>
  </si>
  <si>
    <t>（備考）</t>
    <rPh sb="1" eb="3">
      <t>ビコウ</t>
    </rPh>
    <phoneticPr fontId="7"/>
  </si>
  <si>
    <t>コ ー ド</t>
  </si>
  <si>
    <t>販　売　所</t>
    <phoneticPr fontId="3"/>
  </si>
  <si>
    <t>基本部数</t>
    <phoneticPr fontId="7"/>
  </si>
  <si>
    <t>配布部数</t>
    <phoneticPr fontId="7"/>
  </si>
  <si>
    <t>合　計</t>
  </si>
  <si>
    <t>01</t>
    <phoneticPr fontId="7"/>
  </si>
  <si>
    <t>02</t>
    <phoneticPr fontId="7"/>
  </si>
  <si>
    <t>03</t>
    <phoneticPr fontId="7"/>
  </si>
  <si>
    <t>04</t>
    <phoneticPr fontId="7"/>
  </si>
  <si>
    <t>02</t>
  </si>
  <si>
    <t>03</t>
  </si>
  <si>
    <t>07</t>
    <phoneticPr fontId="7"/>
  </si>
  <si>
    <t>チラシ搬入会社</t>
  </si>
  <si>
    <t>※当『新聞折込広告配布明細表』は、(社)日本ＡＢＣ協会『店別レポート』と、京都二水会、近畿新聞折込広告協会の資料を基に作成したものです。</t>
    <rPh sb="9" eb="11">
      <t>ハイフ</t>
    </rPh>
    <rPh sb="11" eb="13">
      <t>メイサイ</t>
    </rPh>
    <rPh sb="18" eb="19">
      <t>シャ</t>
    </rPh>
    <rPh sb="20" eb="22">
      <t>ニホン</t>
    </rPh>
    <rPh sb="25" eb="27">
      <t>キョウカイ</t>
    </rPh>
    <rPh sb="28" eb="29">
      <t>ミセ</t>
    </rPh>
    <rPh sb="29" eb="30">
      <t>ベツ</t>
    </rPh>
    <rPh sb="37" eb="39">
      <t>キョウト</t>
    </rPh>
    <rPh sb="39" eb="40">
      <t>ニ</t>
    </rPh>
    <rPh sb="40" eb="41">
      <t>スイ</t>
    </rPh>
    <rPh sb="41" eb="42">
      <t>カイ</t>
    </rPh>
    <rPh sb="57" eb="58">
      <t>モト</t>
    </rPh>
    <phoneticPr fontId="5"/>
  </si>
  <si>
    <t>※当『新聞折込広告配布明細表』は、(社)日本ＡＢＣ協会『店別レポート』と、京都二水会、近畿新聞折込広告協会の資料を基に作成したものです。</t>
    <rPh sb="9" eb="11">
      <t>ハイフ</t>
    </rPh>
    <rPh sb="11" eb="13">
      <t>メイサイ</t>
    </rPh>
    <rPh sb="18" eb="19">
      <t>シャ</t>
    </rPh>
    <rPh sb="20" eb="22">
      <t>ニホン</t>
    </rPh>
    <rPh sb="25" eb="27">
      <t>キョウカイ</t>
    </rPh>
    <rPh sb="28" eb="29">
      <t>ミセ</t>
    </rPh>
    <rPh sb="29" eb="30">
      <t>ベツ</t>
    </rPh>
    <rPh sb="37" eb="39">
      <t>キョウト</t>
    </rPh>
    <rPh sb="39" eb="40">
      <t>ニ</t>
    </rPh>
    <rPh sb="40" eb="41">
      <t>スイ</t>
    </rPh>
    <rPh sb="41" eb="42">
      <t>カイ</t>
    </rPh>
    <rPh sb="57" eb="58">
      <t>モト</t>
    </rPh>
    <phoneticPr fontId="37"/>
  </si>
  <si>
    <t xml:space="preserve">   読者への未配布が生じないよう、５０部単位で部数を調整しています。</t>
    <rPh sb="3" eb="5">
      <t>ドクシャ</t>
    </rPh>
    <rPh sb="7" eb="10">
      <t>ミハイフ</t>
    </rPh>
    <rPh sb="11" eb="12">
      <t>ショウ</t>
    </rPh>
    <rPh sb="20" eb="21">
      <t>ブ</t>
    </rPh>
    <rPh sb="21" eb="23">
      <t>タンイ</t>
    </rPh>
    <rPh sb="24" eb="26">
      <t>ブスウ</t>
    </rPh>
    <rPh sb="27" eb="29">
      <t>チョウセイ</t>
    </rPh>
    <phoneticPr fontId="37"/>
  </si>
  <si>
    <t>※新聞販売店の配布区域と行政区域が一致していない区域もあります。予めご了承願います。</t>
    <rPh sb="7" eb="9">
      <t>ハイフ</t>
    </rPh>
    <phoneticPr fontId="37"/>
  </si>
  <si>
    <t>※</t>
  </si>
  <si>
    <t>朝日新聞</t>
  </si>
  <si>
    <t>毎日新聞</t>
  </si>
  <si>
    <t>読売新聞</t>
  </si>
  <si>
    <t>産経新聞</t>
  </si>
  <si>
    <t>日本経済新聞</t>
  </si>
  <si>
    <t>　</t>
  </si>
  <si>
    <t>大阪市中央区</t>
  </si>
  <si>
    <t>000A083</t>
    <phoneticPr fontId="7"/>
  </si>
  <si>
    <t>上町四天王寺</t>
  </si>
  <si>
    <t>000M080</t>
  </si>
  <si>
    <t>高麗橋</t>
  </si>
  <si>
    <t>000M081</t>
  </si>
  <si>
    <t>松屋町</t>
  </si>
  <si>
    <t>000M082</t>
  </si>
  <si>
    <t>谷町</t>
  </si>
  <si>
    <t>000M300</t>
  </si>
  <si>
    <t>心斎橋(MA)</t>
  </si>
  <si>
    <t>000Y080</t>
  </si>
  <si>
    <t>本町</t>
  </si>
  <si>
    <t>000Y300</t>
  </si>
  <si>
    <t>上町</t>
  </si>
  <si>
    <t>000S080</t>
  </si>
  <si>
    <t>北浜平野町</t>
  </si>
  <si>
    <t>000S083</t>
  </si>
  <si>
    <t>天神橋</t>
  </si>
  <si>
    <t>000S300</t>
  </si>
  <si>
    <t>島之内</t>
  </si>
  <si>
    <t>000S302</t>
  </si>
  <si>
    <t>000M081N</t>
  </si>
  <si>
    <t>000M082N</t>
  </si>
  <si>
    <t>000N080</t>
  </si>
  <si>
    <t>000N300</t>
  </si>
  <si>
    <t>心斎橋</t>
  </si>
  <si>
    <t>000U083</t>
  </si>
  <si>
    <t>000V080</t>
  </si>
  <si>
    <t>000V081</t>
  </si>
  <si>
    <t>000V082</t>
  </si>
  <si>
    <t>000V300</t>
  </si>
  <si>
    <t>基本部数計</t>
  </si>
  <si>
    <t>基本部数計</t>
    <phoneticPr fontId="7"/>
  </si>
  <si>
    <t>折込配布部数計</t>
  </si>
  <si>
    <t>折込配布部数計</t>
    <phoneticPr fontId="4"/>
  </si>
  <si>
    <t>大阪市西区</t>
  </si>
  <si>
    <t>000A104</t>
  </si>
  <si>
    <t>九条</t>
  </si>
  <si>
    <t>000M100</t>
  </si>
  <si>
    <t>京町堀(MA)</t>
  </si>
  <si>
    <t>000M102</t>
  </si>
  <si>
    <t>四ﾂ橋(MA)</t>
  </si>
  <si>
    <t>000M103</t>
  </si>
  <si>
    <t>000Y100</t>
  </si>
  <si>
    <t>西</t>
  </si>
  <si>
    <t>000Y101</t>
  </si>
  <si>
    <t>000Y102</t>
  </si>
  <si>
    <t>本田</t>
  </si>
  <si>
    <t>000S100</t>
  </si>
  <si>
    <t>京町堀</t>
  </si>
  <si>
    <t>000S101</t>
  </si>
  <si>
    <t>新町</t>
  </si>
  <si>
    <t>000S102</t>
  </si>
  <si>
    <t>000A104N</t>
  </si>
  <si>
    <t>000N101</t>
  </si>
  <si>
    <t>000N102</t>
  </si>
  <si>
    <t>四ﾂ橋</t>
  </si>
  <si>
    <t>000U104</t>
  </si>
  <si>
    <t>000V100</t>
  </si>
  <si>
    <t>000V102</t>
  </si>
  <si>
    <t>000V103</t>
  </si>
  <si>
    <t>大阪市西淀川区</t>
  </si>
  <si>
    <t>000A161</t>
  </si>
  <si>
    <t>西淀川(AM)</t>
  </si>
  <si>
    <t>000A163</t>
    <phoneticPr fontId="7"/>
  </si>
  <si>
    <t>西淀西(AM)</t>
  </si>
  <si>
    <t>000Y160</t>
  </si>
  <si>
    <t>野里</t>
  </si>
  <si>
    <t>000Y161</t>
  </si>
  <si>
    <t>姫島</t>
  </si>
  <si>
    <t>000Y163</t>
  </si>
  <si>
    <t>西淀南</t>
  </si>
  <si>
    <t>000S160</t>
  </si>
  <si>
    <t>塚本</t>
  </si>
  <si>
    <t>000S162</t>
  </si>
  <si>
    <t>千船</t>
  </si>
  <si>
    <t>000S163</t>
  </si>
  <si>
    <t>000S164</t>
  </si>
  <si>
    <t>西淀</t>
  </si>
  <si>
    <t>000A161N</t>
  </si>
  <si>
    <t>000Y160N</t>
  </si>
  <si>
    <t>000Y161N</t>
  </si>
  <si>
    <t>000Y163N</t>
  </si>
  <si>
    <t>000U161</t>
  </si>
  <si>
    <t>000U163</t>
  </si>
  <si>
    <t>大阪市淀川区</t>
  </si>
  <si>
    <t>000A185</t>
  </si>
  <si>
    <t>淀川</t>
  </si>
  <si>
    <t>000A188</t>
  </si>
  <si>
    <t>三国</t>
  </si>
  <si>
    <t>000A189</t>
  </si>
  <si>
    <t>新大阪</t>
  </si>
  <si>
    <t>000M181</t>
  </si>
  <si>
    <t>十三塚本</t>
  </si>
  <si>
    <t>000M183</t>
  </si>
  <si>
    <t>淀川西</t>
  </si>
  <si>
    <t>000M184</t>
  </si>
  <si>
    <t>十三東･新大阪</t>
  </si>
  <si>
    <t>000M186</t>
  </si>
  <si>
    <t>淀川三国</t>
  </si>
  <si>
    <t>000Y181</t>
  </si>
  <si>
    <t>000Y182</t>
  </si>
  <si>
    <t>三津屋</t>
  </si>
  <si>
    <t>000Y183</t>
  </si>
  <si>
    <t>淀川中央</t>
  </si>
  <si>
    <t>000Y185</t>
  </si>
  <si>
    <t>000S181</t>
  </si>
  <si>
    <t>十三</t>
  </si>
  <si>
    <t>000S183</t>
  </si>
  <si>
    <t>神崎川</t>
  </si>
  <si>
    <t>000S184</t>
  </si>
  <si>
    <t>000S186</t>
  </si>
  <si>
    <t>000S187</t>
  </si>
  <si>
    <t>東三国</t>
  </si>
  <si>
    <t>000A185N</t>
  </si>
  <si>
    <t>000M181N</t>
  </si>
  <si>
    <t>000M183N</t>
  </si>
  <si>
    <t>000M186N</t>
  </si>
  <si>
    <t>000Y181N</t>
  </si>
  <si>
    <t>000U185</t>
  </si>
  <si>
    <t>000U188</t>
  </si>
  <si>
    <t>000U189</t>
  </si>
  <si>
    <t>000V183</t>
  </si>
  <si>
    <t>000V184</t>
  </si>
  <si>
    <t>000V186</t>
  </si>
  <si>
    <t>計</t>
    <phoneticPr fontId="7"/>
  </si>
  <si>
    <t>大阪市東淀川区</t>
  </si>
  <si>
    <t>000A204</t>
    <phoneticPr fontId="7"/>
  </si>
  <si>
    <t>淡路･豊里</t>
  </si>
  <si>
    <t>000A206</t>
    <phoneticPr fontId="7"/>
  </si>
  <si>
    <t>上新庄</t>
  </si>
  <si>
    <t>000M205</t>
  </si>
  <si>
    <t>大道豊里</t>
  </si>
  <si>
    <t>000M207</t>
  </si>
  <si>
    <t>瑞光上新庄</t>
  </si>
  <si>
    <t>000M209</t>
  </si>
  <si>
    <t>淡路</t>
  </si>
  <si>
    <t>000Y200</t>
  </si>
  <si>
    <t>000Y202</t>
  </si>
  <si>
    <t>下新庄</t>
  </si>
  <si>
    <t>000Y203</t>
  </si>
  <si>
    <t>000Y204</t>
  </si>
  <si>
    <t>豊里</t>
  </si>
  <si>
    <t>000Y205</t>
  </si>
  <si>
    <t>瑞光</t>
  </si>
  <si>
    <t>000Y206</t>
  </si>
  <si>
    <t>井高野</t>
  </si>
  <si>
    <t>000S201</t>
  </si>
  <si>
    <t>000S202</t>
  </si>
  <si>
    <t>東淡路</t>
  </si>
  <si>
    <t>000S203</t>
  </si>
  <si>
    <t>000S204</t>
  </si>
  <si>
    <t>000S206</t>
  </si>
  <si>
    <t>江口</t>
  </si>
  <si>
    <t>000S207</t>
  </si>
  <si>
    <t>000A204N</t>
  </si>
  <si>
    <t>000A206N</t>
  </si>
  <si>
    <t>000M205N</t>
  </si>
  <si>
    <t>000M207N</t>
  </si>
  <si>
    <t>000M209N</t>
  </si>
  <si>
    <t>000Y200N</t>
  </si>
  <si>
    <t>000Y202N</t>
  </si>
  <si>
    <t>000Y203N</t>
  </si>
  <si>
    <t>000Y204N</t>
  </si>
  <si>
    <t>000Y205N</t>
  </si>
  <si>
    <t>000Y206N</t>
  </si>
  <si>
    <t>000U204</t>
  </si>
  <si>
    <t>000U206</t>
  </si>
  <si>
    <t>000V207</t>
  </si>
  <si>
    <t>000V209</t>
  </si>
  <si>
    <t>大阪市北区</t>
  </si>
  <si>
    <t>000A001</t>
  </si>
  <si>
    <t>西天満</t>
  </si>
  <si>
    <t>000A002</t>
  </si>
  <si>
    <t>天満</t>
  </si>
  <si>
    <t>000A040</t>
  </si>
  <si>
    <t>天六</t>
  </si>
  <si>
    <t>000A042</t>
  </si>
  <si>
    <t>天六大淀</t>
  </si>
  <si>
    <t>000A043</t>
  </si>
  <si>
    <t>梅田北</t>
  </si>
  <si>
    <t>000M003</t>
  </si>
  <si>
    <t>天満中崎町梅田</t>
  </si>
  <si>
    <t>000M042</t>
  </si>
  <si>
    <t>000Y000</t>
  </si>
  <si>
    <t>北</t>
  </si>
  <si>
    <t>000Y001</t>
  </si>
  <si>
    <t>000Y002</t>
  </si>
  <si>
    <t>黒崎</t>
  </si>
  <si>
    <t>000Y040</t>
  </si>
  <si>
    <t>000Y041</t>
  </si>
  <si>
    <t>000S000</t>
  </si>
  <si>
    <t>桜橋</t>
  </si>
  <si>
    <t>000S001</t>
  </si>
  <si>
    <t>南森町</t>
  </si>
  <si>
    <t>000S002</t>
  </si>
  <si>
    <t>000M042N</t>
  </si>
  <si>
    <t>000N000</t>
  </si>
  <si>
    <t>000N001</t>
  </si>
  <si>
    <t>堂島</t>
  </si>
  <si>
    <t>000N003</t>
  </si>
  <si>
    <t>北梅田</t>
  </si>
  <si>
    <t>000Y000N</t>
  </si>
  <si>
    <t>000U001</t>
  </si>
  <si>
    <t>000U042</t>
  </si>
  <si>
    <t>000U043</t>
  </si>
  <si>
    <t>000V003</t>
  </si>
  <si>
    <t>000V042</t>
  </si>
  <si>
    <t>大阪市福島区</t>
  </si>
  <si>
    <t>000A021</t>
  </si>
  <si>
    <t>野田･福島</t>
  </si>
  <si>
    <t>000M020</t>
  </si>
  <si>
    <t>福島</t>
  </si>
  <si>
    <t>000M022</t>
  </si>
  <si>
    <t>野田</t>
  </si>
  <si>
    <t>000M040</t>
  </si>
  <si>
    <t>福島北</t>
  </si>
  <si>
    <t>000Y020</t>
  </si>
  <si>
    <t>000Y021</t>
  </si>
  <si>
    <t>000S020</t>
  </si>
  <si>
    <t>福島中津</t>
  </si>
  <si>
    <t>000S022</t>
  </si>
  <si>
    <t>000A021N</t>
  </si>
  <si>
    <t>000M020N</t>
  </si>
  <si>
    <t>000M022N</t>
  </si>
  <si>
    <t>000M040N</t>
  </si>
  <si>
    <t>000U021</t>
  </si>
  <si>
    <t>000V020</t>
  </si>
  <si>
    <t>000V022</t>
  </si>
  <si>
    <t>000V040</t>
  </si>
  <si>
    <t>大阪市都島区</t>
  </si>
  <si>
    <t>000A063</t>
    <phoneticPr fontId="7"/>
  </si>
  <si>
    <t>都島</t>
  </si>
  <si>
    <t>000M061</t>
  </si>
  <si>
    <t>000M063</t>
  </si>
  <si>
    <t>高倉</t>
  </si>
  <si>
    <t>000Y061</t>
  </si>
  <si>
    <t>000Y062</t>
  </si>
  <si>
    <t>000Y065</t>
  </si>
  <si>
    <t>京橋</t>
  </si>
  <si>
    <t>000Y066</t>
  </si>
  <si>
    <t>都島北</t>
  </si>
  <si>
    <t>000S060</t>
  </si>
  <si>
    <t>000S061</t>
  </si>
  <si>
    <t>桜の宮</t>
  </si>
  <si>
    <t>000S063</t>
  </si>
  <si>
    <t>000S064</t>
  </si>
  <si>
    <t>大東町</t>
  </si>
  <si>
    <t>000A063N</t>
  </si>
  <si>
    <t>000M061N</t>
  </si>
  <si>
    <t>000Y061N</t>
  </si>
  <si>
    <t>000Y062N</t>
  </si>
  <si>
    <t>000Y066N</t>
  </si>
  <si>
    <t>000U063</t>
  </si>
  <si>
    <t>000V061</t>
  </si>
  <si>
    <t>000V063</t>
  </si>
  <si>
    <t>大阪市旭区</t>
  </si>
  <si>
    <t>000A222</t>
    <phoneticPr fontId="7"/>
  </si>
  <si>
    <t>今市高殿</t>
  </si>
  <si>
    <t>000A223</t>
    <phoneticPr fontId="7"/>
  </si>
  <si>
    <t>森小路</t>
  </si>
  <si>
    <t>000M222</t>
  </si>
  <si>
    <t>赤川</t>
  </si>
  <si>
    <t>000M224</t>
  </si>
  <si>
    <t>千林大宮</t>
  </si>
  <si>
    <t>000M226</t>
  </si>
  <si>
    <t>新森</t>
  </si>
  <si>
    <t>000Y220</t>
  </si>
  <si>
    <t>高殿</t>
  </si>
  <si>
    <t>000Y221</t>
  </si>
  <si>
    <t>000Y223</t>
  </si>
  <si>
    <t>000Y224</t>
  </si>
  <si>
    <t>000Y225</t>
  </si>
  <si>
    <t>今市</t>
  </si>
  <si>
    <t>000S221</t>
  </si>
  <si>
    <t>高殿･大宮</t>
  </si>
  <si>
    <t>000A222N</t>
  </si>
  <si>
    <t>000A223N</t>
  </si>
  <si>
    <t>000Y221N</t>
  </si>
  <si>
    <t>000U222</t>
  </si>
  <si>
    <t>000U223</t>
  </si>
  <si>
    <t>000V222</t>
  </si>
  <si>
    <t>000V224</t>
  </si>
  <si>
    <t>000V226</t>
  </si>
  <si>
    <t>大阪市此花区</t>
  </si>
  <si>
    <t>000M141</t>
  </si>
  <si>
    <t>西九条(MA)</t>
  </si>
  <si>
    <t>000Y141</t>
  </si>
  <si>
    <t>このはな</t>
  </si>
  <si>
    <t>000S140</t>
  </si>
  <si>
    <t>高見町</t>
  </si>
  <si>
    <t>000S141</t>
  </si>
  <si>
    <t>此花</t>
  </si>
  <si>
    <t>000M141N</t>
  </si>
  <si>
    <t>000Y141N</t>
  </si>
  <si>
    <t>000V141</t>
  </si>
  <si>
    <t>大阪市港区</t>
  </si>
  <si>
    <t>000A124</t>
  </si>
  <si>
    <t>市岡</t>
  </si>
  <si>
    <t>000M120</t>
  </si>
  <si>
    <t>みなと(MA)</t>
  </si>
  <si>
    <t>000Y120</t>
  </si>
  <si>
    <t>弁天町</t>
  </si>
  <si>
    <t>000Y121</t>
  </si>
  <si>
    <t>みなと中央</t>
  </si>
  <si>
    <t>000Y123</t>
  </si>
  <si>
    <t>朝潮橋</t>
  </si>
  <si>
    <t>000S120</t>
  </si>
  <si>
    <t>000S122</t>
  </si>
  <si>
    <t>朝汐橋</t>
  </si>
  <si>
    <t>000M120N</t>
  </si>
  <si>
    <t>000Y120N</t>
  </si>
  <si>
    <t>000Y121N</t>
  </si>
  <si>
    <t>000Y123N</t>
  </si>
  <si>
    <t>000U124</t>
  </si>
  <si>
    <t>000V120</t>
  </si>
  <si>
    <t>大阪市大正区</t>
  </si>
  <si>
    <t>000A460</t>
  </si>
  <si>
    <t>大正泉尾</t>
  </si>
  <si>
    <t>000M460</t>
  </si>
  <si>
    <t>大正橋</t>
  </si>
  <si>
    <t>000M463</t>
  </si>
  <si>
    <t>南恩加島</t>
  </si>
  <si>
    <t>000Y461</t>
  </si>
  <si>
    <t>大正</t>
  </si>
  <si>
    <t>000Y464</t>
  </si>
  <si>
    <t>大正南</t>
  </si>
  <si>
    <t>000S460</t>
  </si>
  <si>
    <t>泉尾</t>
  </si>
  <si>
    <t>000S461</t>
  </si>
  <si>
    <t>永楽橋</t>
  </si>
  <si>
    <t>000S463</t>
  </si>
  <si>
    <t>000A460N</t>
  </si>
  <si>
    <t>000M460N</t>
  </si>
  <si>
    <t>000M463N</t>
  </si>
  <si>
    <t>000Y461N</t>
  </si>
  <si>
    <t>000Y464N</t>
  </si>
  <si>
    <t>000U460</t>
  </si>
  <si>
    <t>000V460</t>
  </si>
  <si>
    <t>000V463</t>
  </si>
  <si>
    <t>大阪市浪速区</t>
  </si>
  <si>
    <t>000M320</t>
  </si>
  <si>
    <t>桜川(MA)</t>
  </si>
  <si>
    <t>000M321</t>
  </si>
  <si>
    <t>難波(MA)</t>
  </si>
  <si>
    <t>000M322</t>
  </si>
  <si>
    <t>恵美須町</t>
  </si>
  <si>
    <t>000Y320</t>
  </si>
  <si>
    <t>浪速</t>
  </si>
  <si>
    <t>000S320</t>
  </si>
  <si>
    <t>西難波</t>
  </si>
  <si>
    <t>000S321</t>
  </si>
  <si>
    <t>日本橋</t>
  </si>
  <si>
    <t>000M320N</t>
  </si>
  <si>
    <t>000M321N</t>
  </si>
  <si>
    <t>000Y320N</t>
  </si>
  <si>
    <t>000V320</t>
  </si>
  <si>
    <t>000V321</t>
  </si>
  <si>
    <t>000V322</t>
  </si>
  <si>
    <t>大阪市阿倍野区</t>
  </si>
  <si>
    <t>000A421</t>
  </si>
  <si>
    <t>阿倍野北</t>
  </si>
  <si>
    <t>000A425</t>
  </si>
  <si>
    <t>阿倍野南</t>
  </si>
  <si>
    <t>000M420</t>
  </si>
  <si>
    <t>阿倍野</t>
  </si>
  <si>
    <t>000M422</t>
  </si>
  <si>
    <t>北畠･播磨町</t>
  </si>
  <si>
    <t>000Y420</t>
  </si>
  <si>
    <t>000Y422</t>
  </si>
  <si>
    <t>あべの南</t>
  </si>
  <si>
    <t>000Y423</t>
  </si>
  <si>
    <t>西田辺</t>
  </si>
  <si>
    <t>000S422</t>
  </si>
  <si>
    <t>北畠</t>
  </si>
  <si>
    <t>000A421N</t>
  </si>
  <si>
    <t>000A425N</t>
  </si>
  <si>
    <t>000M420N</t>
  </si>
  <si>
    <t>000M422N</t>
  </si>
  <si>
    <t>000Y420N</t>
  </si>
  <si>
    <t>000Y422N</t>
  </si>
  <si>
    <t>000U421</t>
  </si>
  <si>
    <t>000U425</t>
  </si>
  <si>
    <t>000V420</t>
  </si>
  <si>
    <t>000V422</t>
  </si>
  <si>
    <t>大阪市西成区</t>
  </si>
  <si>
    <t>000A440</t>
  </si>
  <si>
    <t>天下茶屋</t>
  </si>
  <si>
    <t>000M441</t>
  </si>
  <si>
    <t>梅通</t>
  </si>
  <si>
    <t>000M443</t>
  </si>
  <si>
    <t>西成中央</t>
  </si>
  <si>
    <t>000M445</t>
  </si>
  <si>
    <t>000Y440</t>
  </si>
  <si>
    <t>津守</t>
  </si>
  <si>
    <t>000Y444</t>
  </si>
  <si>
    <t>000Y446</t>
  </si>
  <si>
    <t>玉出</t>
  </si>
  <si>
    <t>000S451</t>
  </si>
  <si>
    <t>西天下茶屋</t>
  </si>
  <si>
    <t>000A440N</t>
  </si>
  <si>
    <t>000M445N</t>
  </si>
  <si>
    <t>000Y440N</t>
  </si>
  <si>
    <t>000Y444N</t>
  </si>
  <si>
    <t>000Y446N</t>
  </si>
  <si>
    <t>000U440</t>
  </si>
  <si>
    <t>000V441</t>
  </si>
  <si>
    <t>000V443</t>
  </si>
  <si>
    <t>000V445</t>
  </si>
  <si>
    <t>大阪市天王寺区</t>
  </si>
  <si>
    <t>000M341</t>
  </si>
  <si>
    <t>天王寺</t>
  </si>
  <si>
    <t>000Y341</t>
  </si>
  <si>
    <t>000Y342</t>
  </si>
  <si>
    <t>寺田町</t>
  </si>
  <si>
    <t>000S342</t>
  </si>
  <si>
    <t>000S343</t>
  </si>
  <si>
    <t>000M341N</t>
  </si>
  <si>
    <t>000V341</t>
  </si>
  <si>
    <t>大阪市生野区</t>
  </si>
  <si>
    <t>000A362</t>
    <phoneticPr fontId="7"/>
  </si>
  <si>
    <t>大池橋</t>
  </si>
  <si>
    <t>000A370</t>
    <phoneticPr fontId="7"/>
  </si>
  <si>
    <t>今里中央</t>
  </si>
  <si>
    <t>000A371</t>
    <phoneticPr fontId="7"/>
  </si>
  <si>
    <t>大池橋北</t>
  </si>
  <si>
    <t>000M360</t>
  </si>
  <si>
    <t>桃谷寺田町</t>
  </si>
  <si>
    <t>000M361</t>
  </si>
  <si>
    <t>生野北(MA)</t>
  </si>
  <si>
    <t>000M368</t>
  </si>
  <si>
    <t>田島(MA)</t>
  </si>
  <si>
    <t>000M371</t>
  </si>
  <si>
    <t>巽(MA)</t>
  </si>
  <si>
    <t>000Y364</t>
  </si>
  <si>
    <t>桃谷</t>
  </si>
  <si>
    <t>000Y368</t>
  </si>
  <si>
    <t>巽･新今里</t>
  </si>
  <si>
    <t>000S360</t>
  </si>
  <si>
    <t>御勝山</t>
  </si>
  <si>
    <t>000S362</t>
  </si>
  <si>
    <t>新今里</t>
  </si>
  <si>
    <t>000S366</t>
  </si>
  <si>
    <t>舎利寺</t>
  </si>
  <si>
    <t>000S371</t>
  </si>
  <si>
    <t>生野中央</t>
  </si>
  <si>
    <t>000A362N</t>
  </si>
  <si>
    <t>000A370N</t>
  </si>
  <si>
    <t>000A371N</t>
  </si>
  <si>
    <t>000M360N</t>
  </si>
  <si>
    <t>000M361N</t>
  </si>
  <si>
    <t>000M368N</t>
  </si>
  <si>
    <t>000M371N</t>
  </si>
  <si>
    <t>000U362</t>
  </si>
  <si>
    <t>000U370</t>
  </si>
  <si>
    <t>000U371</t>
  </si>
  <si>
    <t>000V360</t>
  </si>
  <si>
    <t>000V361</t>
  </si>
  <si>
    <t>000V368</t>
  </si>
  <si>
    <t>000V371</t>
  </si>
  <si>
    <t>大阪市東成区</t>
  </si>
  <si>
    <t>000A281</t>
  </si>
  <si>
    <t>森ﾉ宮</t>
  </si>
  <si>
    <t>000M282</t>
  </si>
  <si>
    <t>布施深江</t>
  </si>
  <si>
    <t>000M284</t>
  </si>
  <si>
    <t>東成</t>
  </si>
  <si>
    <t>000Y280</t>
  </si>
  <si>
    <t>000Y282</t>
  </si>
  <si>
    <t>深江</t>
  </si>
  <si>
    <t>000S280</t>
  </si>
  <si>
    <t>緑橋</t>
  </si>
  <si>
    <t>000S284</t>
  </si>
  <si>
    <t>000M282N</t>
  </si>
  <si>
    <t>000M284N</t>
  </si>
  <si>
    <t>000Y280N</t>
  </si>
  <si>
    <t>000U281</t>
  </si>
  <si>
    <t>000V282</t>
  </si>
  <si>
    <t>000V284</t>
  </si>
  <si>
    <t>大阪市城東区</t>
  </si>
  <si>
    <t>000A241</t>
    <phoneticPr fontId="7"/>
  </si>
  <si>
    <t>城東北</t>
  </si>
  <si>
    <t>000A244</t>
  </si>
  <si>
    <t>城東南</t>
  </si>
  <si>
    <t>000M240</t>
  </si>
  <si>
    <t>野江関目</t>
  </si>
  <si>
    <t>000M241</t>
  </si>
  <si>
    <t>古市今福鶴見</t>
  </si>
  <si>
    <t>000M243</t>
  </si>
  <si>
    <t>城東</t>
  </si>
  <si>
    <t>000Y242</t>
  </si>
  <si>
    <t>東関目</t>
  </si>
  <si>
    <t>000Y243</t>
  </si>
  <si>
    <t>000Y244</t>
  </si>
  <si>
    <t>蒲生</t>
  </si>
  <si>
    <t>000Y245</t>
  </si>
  <si>
    <t>鴫野</t>
  </si>
  <si>
    <t>000Y247</t>
  </si>
  <si>
    <t>諏訪</t>
  </si>
  <si>
    <t>000S240</t>
  </si>
  <si>
    <t>関目</t>
  </si>
  <si>
    <t>000S242</t>
  </si>
  <si>
    <t>城東古市</t>
  </si>
  <si>
    <t>000S244</t>
  </si>
  <si>
    <t>000S245</t>
  </si>
  <si>
    <t>000A241N</t>
  </si>
  <si>
    <t>000M241N</t>
  </si>
  <si>
    <t>000M243N</t>
  </si>
  <si>
    <t>000Y243N</t>
  </si>
  <si>
    <t>000U241</t>
  </si>
  <si>
    <t>000U244</t>
  </si>
  <si>
    <t>000V240</t>
  </si>
  <si>
    <t>000V241</t>
  </si>
  <si>
    <t>000V243</t>
  </si>
  <si>
    <t>大阪市鶴見区</t>
  </si>
  <si>
    <t>000A243</t>
  </si>
  <si>
    <t>放出</t>
  </si>
  <si>
    <t>000A261</t>
  </si>
  <si>
    <t>徳庵</t>
  </si>
  <si>
    <t>000M263</t>
  </si>
  <si>
    <t>中茶屋横堤</t>
  </si>
  <si>
    <t>000M264</t>
  </si>
  <si>
    <t>000M265</t>
  </si>
  <si>
    <t>徳庵今津</t>
  </si>
  <si>
    <t>000Y260</t>
  </si>
  <si>
    <t>今福鶴見</t>
  </si>
  <si>
    <t>000Y262</t>
  </si>
  <si>
    <t>鶴見緑地</t>
  </si>
  <si>
    <t>000Y266</t>
  </si>
  <si>
    <t>000Y267</t>
  </si>
  <si>
    <t>000S260</t>
  </si>
  <si>
    <t>鶴見町</t>
  </si>
  <si>
    <t>000S261</t>
  </si>
  <si>
    <t>茨田町</t>
  </si>
  <si>
    <t>000S263</t>
  </si>
  <si>
    <t>000A243N</t>
  </si>
  <si>
    <t>000A261N</t>
  </si>
  <si>
    <t>000M263N</t>
  </si>
  <si>
    <t>000M264N</t>
  </si>
  <si>
    <t>000M265N</t>
  </si>
  <si>
    <t>000U243</t>
  </si>
  <si>
    <t>000U261</t>
  </si>
  <si>
    <t>000V263</t>
  </si>
  <si>
    <t>000V264</t>
  </si>
  <si>
    <t>000V265</t>
  </si>
  <si>
    <t>大阪市住吉区</t>
  </si>
  <si>
    <t>000A500</t>
    <phoneticPr fontId="7"/>
  </si>
  <si>
    <t>帝塚山</t>
  </si>
  <si>
    <t>000A502</t>
    <phoneticPr fontId="7"/>
  </si>
  <si>
    <t>長居</t>
  </si>
  <si>
    <t>000A503</t>
    <phoneticPr fontId="7"/>
  </si>
  <si>
    <t>000A507</t>
    <phoneticPr fontId="7"/>
  </si>
  <si>
    <t>あびこ中央</t>
  </si>
  <si>
    <t>000M501</t>
  </si>
  <si>
    <t>000M502</t>
  </si>
  <si>
    <t>000M506</t>
  </si>
  <si>
    <t>杉本町･あびこ</t>
  </si>
  <si>
    <t>000M507</t>
  </si>
  <si>
    <t>苅田</t>
  </si>
  <si>
    <t>000Y500</t>
  </si>
  <si>
    <t>000Y504</t>
  </si>
  <si>
    <t>住吉</t>
  </si>
  <si>
    <t>000Y505</t>
  </si>
  <si>
    <t>我孫子西</t>
  </si>
  <si>
    <t>000Y506</t>
  </si>
  <si>
    <t>我孫子東</t>
  </si>
  <si>
    <t>000Y507</t>
  </si>
  <si>
    <t>長居南</t>
  </si>
  <si>
    <t>000S501</t>
  </si>
  <si>
    <t>000S504</t>
  </si>
  <si>
    <t>墨江</t>
  </si>
  <si>
    <t>000S505</t>
  </si>
  <si>
    <t>住吉中央</t>
  </si>
  <si>
    <t>000A500N</t>
  </si>
  <si>
    <t>000A502N</t>
  </si>
  <si>
    <t>000A503N</t>
  </si>
  <si>
    <t>000A507N</t>
  </si>
  <si>
    <t>000M501N</t>
  </si>
  <si>
    <t>000Y500N</t>
  </si>
  <si>
    <t>000Y504N</t>
  </si>
  <si>
    <t>000Y505N</t>
  </si>
  <si>
    <t>000Y506N</t>
  </si>
  <si>
    <t>000Y507N</t>
  </si>
  <si>
    <t>000U500</t>
  </si>
  <si>
    <t>000U503</t>
  </si>
  <si>
    <t>000U507</t>
  </si>
  <si>
    <t>000V501</t>
  </si>
  <si>
    <t>000V502</t>
  </si>
  <si>
    <t>000V506</t>
  </si>
  <si>
    <t>000V507</t>
  </si>
  <si>
    <t>大阪市東住吉区</t>
  </si>
  <si>
    <t>000A400</t>
  </si>
  <si>
    <t>東部市場</t>
  </si>
  <si>
    <t>000A404</t>
  </si>
  <si>
    <t>東住吉中央</t>
  </si>
  <si>
    <t>000M400</t>
  </si>
  <si>
    <t>育和</t>
  </si>
  <si>
    <t>000M401</t>
  </si>
  <si>
    <t>今川</t>
  </si>
  <si>
    <t>000M402</t>
  </si>
  <si>
    <t>南田辺</t>
  </si>
  <si>
    <t>000M404</t>
  </si>
  <si>
    <t>針中野</t>
  </si>
  <si>
    <t>000Y400</t>
  </si>
  <si>
    <t>東住吉今川</t>
  </si>
  <si>
    <t>000Y403</t>
  </si>
  <si>
    <t>長居公園</t>
  </si>
  <si>
    <t>000Y407</t>
  </si>
  <si>
    <t>矢田･湯里</t>
  </si>
  <si>
    <t>000S402</t>
  </si>
  <si>
    <t>000S404</t>
  </si>
  <si>
    <t>駒川</t>
  </si>
  <si>
    <t>000S406</t>
  </si>
  <si>
    <t>矢田</t>
  </si>
  <si>
    <t>000A400N</t>
  </si>
  <si>
    <t>000A404N</t>
  </si>
  <si>
    <t>000M400N</t>
  </si>
  <si>
    <t>000M402N</t>
  </si>
  <si>
    <t>000Y400N</t>
  </si>
  <si>
    <t>000Y403N</t>
  </si>
  <si>
    <t>000U400</t>
  </si>
  <si>
    <t>000U404</t>
  </si>
  <si>
    <t>000V400</t>
  </si>
  <si>
    <t>000V401</t>
  </si>
  <si>
    <t>000V402</t>
  </si>
  <si>
    <t>000V404</t>
  </si>
  <si>
    <t>大阪市住之江区</t>
  </si>
  <si>
    <t>000A480</t>
    <phoneticPr fontId="7"/>
  </si>
  <si>
    <t>加賀屋</t>
  </si>
  <si>
    <t>000A481</t>
  </si>
  <si>
    <t>住之江</t>
  </si>
  <si>
    <t>000A483</t>
  </si>
  <si>
    <t>南港PT</t>
  </si>
  <si>
    <t>000M480</t>
  </si>
  <si>
    <t>000M482</t>
  </si>
  <si>
    <t>000M486</t>
  </si>
  <si>
    <t>我孫子道</t>
  </si>
  <si>
    <t>000M487</t>
  </si>
  <si>
    <t>000Y482</t>
  </si>
  <si>
    <t>000Y483</t>
  </si>
  <si>
    <t>咲洲南港</t>
  </si>
  <si>
    <t>000Y485</t>
  </si>
  <si>
    <t>住之江中央</t>
  </si>
  <si>
    <t>000S482</t>
  </si>
  <si>
    <t>000S484</t>
  </si>
  <si>
    <t>000S487</t>
  </si>
  <si>
    <t>住之江西部</t>
  </si>
  <si>
    <t>000A480N</t>
  </si>
  <si>
    <t>000A481N</t>
  </si>
  <si>
    <t>000A483N</t>
  </si>
  <si>
    <t>000Y485N</t>
  </si>
  <si>
    <t>000U480</t>
  </si>
  <si>
    <t>000U481</t>
  </si>
  <si>
    <t>000U483</t>
  </si>
  <si>
    <t>000V480</t>
  </si>
  <si>
    <t>000V482</t>
  </si>
  <si>
    <t>000V486</t>
  </si>
  <si>
    <t>000V487</t>
  </si>
  <si>
    <t>大阪市平野区</t>
  </si>
  <si>
    <t>000A380</t>
  </si>
  <si>
    <t>平野･喜連</t>
  </si>
  <si>
    <t>000A382</t>
  </si>
  <si>
    <t>北平野</t>
  </si>
  <si>
    <t>000A384</t>
  </si>
  <si>
    <t>長吉</t>
  </si>
  <si>
    <t>000M380</t>
  </si>
  <si>
    <t>西平野</t>
  </si>
  <si>
    <t>000M381</t>
  </si>
  <si>
    <t>平野</t>
  </si>
  <si>
    <t>000M382</t>
  </si>
  <si>
    <t>加美</t>
  </si>
  <si>
    <t>000M384</t>
  </si>
  <si>
    <t>喜連</t>
  </si>
  <si>
    <t>000M385</t>
  </si>
  <si>
    <t>000M387</t>
  </si>
  <si>
    <t>西瓜破</t>
  </si>
  <si>
    <t>000M388</t>
  </si>
  <si>
    <t>東平野(MA)</t>
  </si>
  <si>
    <t>000Y380</t>
  </si>
  <si>
    <t>平野北</t>
  </si>
  <si>
    <t>000Y381</t>
  </si>
  <si>
    <t>000Y383</t>
  </si>
  <si>
    <t>喜連南平野</t>
  </si>
  <si>
    <t>000Y385</t>
  </si>
  <si>
    <t>000Y387</t>
  </si>
  <si>
    <t>瓜破</t>
  </si>
  <si>
    <t>000Y389</t>
  </si>
  <si>
    <t>東平野</t>
  </si>
  <si>
    <t>000S380</t>
  </si>
  <si>
    <t>000S381</t>
  </si>
  <si>
    <t>000S382</t>
  </si>
  <si>
    <t>000S383</t>
  </si>
  <si>
    <t>000S384</t>
  </si>
  <si>
    <t>南平野</t>
  </si>
  <si>
    <t>000S385</t>
  </si>
  <si>
    <t>000S386</t>
  </si>
  <si>
    <t>瓜破西</t>
  </si>
  <si>
    <t>000A380N</t>
  </si>
  <si>
    <t>000A382N</t>
  </si>
  <si>
    <t>000A384N</t>
  </si>
  <si>
    <t>000M380N</t>
  </si>
  <si>
    <t>000M381N</t>
  </si>
  <si>
    <t>000M382N</t>
  </si>
  <si>
    <t>000M384N</t>
  </si>
  <si>
    <t>000M388N</t>
  </si>
  <si>
    <t>000Y385N</t>
  </si>
  <si>
    <t>000U380</t>
  </si>
  <si>
    <t>000U384</t>
  </si>
  <si>
    <t>000V380</t>
  </si>
  <si>
    <t>000V381</t>
  </si>
  <si>
    <t>000V382</t>
  </si>
  <si>
    <t>000V384</t>
  </si>
  <si>
    <t>000V385</t>
  </si>
  <si>
    <t>000V387</t>
  </si>
  <si>
    <t>000V388</t>
  </si>
  <si>
    <t>豊中市</t>
  </si>
  <si>
    <t>001A000</t>
    <phoneticPr fontId="7"/>
  </si>
  <si>
    <t>豊中南</t>
  </si>
  <si>
    <t>001A007</t>
    <phoneticPr fontId="7"/>
  </si>
  <si>
    <t>服部天神</t>
  </si>
  <si>
    <t>001A009</t>
    <phoneticPr fontId="7"/>
  </si>
  <si>
    <t>岡町</t>
  </si>
  <si>
    <t>001A011</t>
    <phoneticPr fontId="7"/>
  </si>
  <si>
    <t>豊中</t>
  </si>
  <si>
    <t>001A012</t>
  </si>
  <si>
    <t>蛍池･石橋(AM)</t>
  </si>
  <si>
    <t>001A013</t>
  </si>
  <si>
    <t>桜井谷</t>
  </si>
  <si>
    <t>001A015</t>
  </si>
  <si>
    <t>001A017</t>
  </si>
  <si>
    <t>東豊中</t>
  </si>
  <si>
    <t>001A018</t>
  </si>
  <si>
    <t>北豊中</t>
  </si>
  <si>
    <t>001A021</t>
  </si>
  <si>
    <t>千里中央(AM)</t>
  </si>
  <si>
    <t>001A022</t>
  </si>
  <si>
    <t>永楽荘</t>
  </si>
  <si>
    <t>001A023</t>
  </si>
  <si>
    <t>千里上新田(AM)</t>
  </si>
  <si>
    <t>001A028</t>
  </si>
  <si>
    <t>旭ｹ丘</t>
  </si>
  <si>
    <t>001M004</t>
  </si>
  <si>
    <t>服部庄内</t>
  </si>
  <si>
    <t>001M007</t>
  </si>
  <si>
    <t>江坂西</t>
  </si>
  <si>
    <t>001M010</t>
  </si>
  <si>
    <t>001M012</t>
  </si>
  <si>
    <t>001M013</t>
  </si>
  <si>
    <t>001Y004</t>
  </si>
  <si>
    <t>服部･庄内</t>
  </si>
  <si>
    <t>001Y006</t>
  </si>
  <si>
    <t>服部東</t>
  </si>
  <si>
    <t>001Y007</t>
  </si>
  <si>
    <t>豊中中央</t>
  </si>
  <si>
    <t>001Y010</t>
  </si>
  <si>
    <t>阪急豊中</t>
  </si>
  <si>
    <t>001Y012</t>
  </si>
  <si>
    <t>緑丘･桜井谷</t>
  </si>
  <si>
    <t>001Y013</t>
  </si>
  <si>
    <t>上野</t>
  </si>
  <si>
    <t>001Y014</t>
  </si>
  <si>
    <t>001Y015</t>
  </si>
  <si>
    <t>千里南町</t>
  </si>
  <si>
    <t>001Y016</t>
  </si>
  <si>
    <t>千里中央</t>
  </si>
  <si>
    <t>001S000</t>
  </si>
  <si>
    <t>庄内西</t>
  </si>
  <si>
    <t>001S002</t>
  </si>
  <si>
    <t>庄内栄町</t>
  </si>
  <si>
    <t>001S004</t>
  </si>
  <si>
    <t>庄内東</t>
  </si>
  <si>
    <t>001S009</t>
  </si>
  <si>
    <t>服部</t>
  </si>
  <si>
    <t>001S010</t>
  </si>
  <si>
    <t>桜塚</t>
  </si>
  <si>
    <t>001S011</t>
  </si>
  <si>
    <t>豊中西</t>
  </si>
  <si>
    <t>001S012</t>
  </si>
  <si>
    <t>001S017</t>
  </si>
  <si>
    <t>千里</t>
  </si>
  <si>
    <t>001A000N</t>
  </si>
  <si>
    <t>001A007N</t>
  </si>
  <si>
    <t>001A009N</t>
  </si>
  <si>
    <t>001A011N</t>
  </si>
  <si>
    <t>001A012N</t>
  </si>
  <si>
    <t>001A013N</t>
  </si>
  <si>
    <t>001A015N</t>
  </si>
  <si>
    <t>001A017N</t>
  </si>
  <si>
    <t>001A018N</t>
  </si>
  <si>
    <t>001A022N</t>
  </si>
  <si>
    <t>001A028N</t>
  </si>
  <si>
    <t>001M007N</t>
  </si>
  <si>
    <t>001M010N</t>
  </si>
  <si>
    <t>001M012N</t>
  </si>
  <si>
    <t>001M013N</t>
  </si>
  <si>
    <t>001N000</t>
  </si>
  <si>
    <t>新千里</t>
  </si>
  <si>
    <t>001Y004N</t>
  </si>
  <si>
    <t>001Y006N</t>
  </si>
  <si>
    <t>001Y007N</t>
  </si>
  <si>
    <t>001U000</t>
  </si>
  <si>
    <t>001U007</t>
  </si>
  <si>
    <t>001U009</t>
  </si>
  <si>
    <t>001U011</t>
  </si>
  <si>
    <t>001U012</t>
  </si>
  <si>
    <t>001U013</t>
  </si>
  <si>
    <t>001U017</t>
  </si>
  <si>
    <t>001U018</t>
  </si>
  <si>
    <t>001U021</t>
  </si>
  <si>
    <t>001U022</t>
  </si>
  <si>
    <t>001U023</t>
  </si>
  <si>
    <t>001U028</t>
  </si>
  <si>
    <t>001V004</t>
  </si>
  <si>
    <t>001V007</t>
  </si>
  <si>
    <t>001V010</t>
  </si>
  <si>
    <t>001V012</t>
  </si>
  <si>
    <t>001V013</t>
  </si>
  <si>
    <t>吹田市</t>
  </si>
  <si>
    <t>001A101</t>
  </si>
  <si>
    <t>江坂東</t>
  </si>
  <si>
    <t>001A107</t>
  </si>
  <si>
    <t>東吹田</t>
  </si>
  <si>
    <t>001A108</t>
  </si>
  <si>
    <t>千里桃山台(AM)</t>
  </si>
  <si>
    <t>001A110</t>
  </si>
  <si>
    <t>南千里(AM)</t>
  </si>
  <si>
    <t>001A111</t>
  </si>
  <si>
    <t>北千里(AM)</t>
  </si>
  <si>
    <t>001A112</t>
  </si>
  <si>
    <t>千里山</t>
  </si>
  <si>
    <t>001A113</t>
  </si>
  <si>
    <t>吹田</t>
  </si>
  <si>
    <t>001A115</t>
  </si>
  <si>
    <t>千里山田北</t>
  </si>
  <si>
    <t>001A116</t>
  </si>
  <si>
    <t>001A504</t>
  </si>
  <si>
    <t>千里丘北</t>
  </si>
  <si>
    <t>001M100</t>
  </si>
  <si>
    <t>001M102</t>
  </si>
  <si>
    <t>001M104</t>
  </si>
  <si>
    <t>001M108</t>
  </si>
  <si>
    <t>千里山田</t>
  </si>
  <si>
    <t>001M111</t>
  </si>
  <si>
    <t>片山</t>
  </si>
  <si>
    <t>001M112</t>
  </si>
  <si>
    <t>吹田北</t>
  </si>
  <si>
    <t>001Y100</t>
  </si>
  <si>
    <t>江坂南</t>
  </si>
  <si>
    <t>001Y102</t>
  </si>
  <si>
    <t>江坂</t>
  </si>
  <si>
    <t>001Y103</t>
  </si>
  <si>
    <t>001Y108</t>
  </si>
  <si>
    <t>001Y110</t>
  </si>
  <si>
    <t>南千里</t>
  </si>
  <si>
    <t>001Y111</t>
  </si>
  <si>
    <t>北千里</t>
  </si>
  <si>
    <t>001Y112</t>
  </si>
  <si>
    <t>山田</t>
  </si>
  <si>
    <t>001Y115</t>
  </si>
  <si>
    <t>吹田北部</t>
  </si>
  <si>
    <t>001Y116</t>
  </si>
  <si>
    <t>001S100</t>
  </si>
  <si>
    <t>吹田南</t>
  </si>
  <si>
    <t>001S101</t>
  </si>
  <si>
    <t>豊津</t>
  </si>
  <si>
    <t>001S102</t>
  </si>
  <si>
    <t>001S105</t>
  </si>
  <si>
    <t>001S109</t>
  </si>
  <si>
    <t>岸辺</t>
  </si>
  <si>
    <t>001S111</t>
  </si>
  <si>
    <t>高野台</t>
  </si>
  <si>
    <t>001S112</t>
  </si>
  <si>
    <t>古江台</t>
  </si>
  <si>
    <t>001S113</t>
  </si>
  <si>
    <t>001S114</t>
  </si>
  <si>
    <t>001S115</t>
  </si>
  <si>
    <t>千里南</t>
  </si>
  <si>
    <t>001A101N</t>
  </si>
  <si>
    <t>001A107N</t>
  </si>
  <si>
    <t>001A108N</t>
  </si>
  <si>
    <t>001A112N</t>
  </si>
  <si>
    <t>001A113N</t>
  </si>
  <si>
    <t>001A116N</t>
  </si>
  <si>
    <t>001A504N</t>
  </si>
  <si>
    <t>001N102</t>
  </si>
  <si>
    <t>001N103</t>
  </si>
  <si>
    <t>001N105</t>
  </si>
  <si>
    <t>001Y100N</t>
  </si>
  <si>
    <t>001Y102N</t>
  </si>
  <si>
    <t>001Y115N</t>
  </si>
  <si>
    <t>001U101</t>
  </si>
  <si>
    <t>001U107</t>
  </si>
  <si>
    <t>001U108</t>
  </si>
  <si>
    <t>001U110</t>
  </si>
  <si>
    <t>001U111</t>
  </si>
  <si>
    <t>001U112</t>
  </si>
  <si>
    <t>001U113</t>
  </si>
  <si>
    <t>001U115</t>
  </si>
  <si>
    <t>001U116</t>
  </si>
  <si>
    <t>001U504</t>
  </si>
  <si>
    <t>001V100</t>
  </si>
  <si>
    <t>001V102</t>
  </si>
  <si>
    <t>001V104</t>
  </si>
  <si>
    <t>001V108</t>
  </si>
  <si>
    <t>001V111</t>
  </si>
  <si>
    <t>001V112</t>
  </si>
  <si>
    <t>茨木市</t>
  </si>
  <si>
    <t>001A401</t>
    <phoneticPr fontId="7"/>
  </si>
  <si>
    <t>真砂</t>
  </si>
  <si>
    <t>001A403</t>
    <phoneticPr fontId="7"/>
  </si>
  <si>
    <t>茨木東</t>
  </si>
  <si>
    <t>001A406</t>
    <phoneticPr fontId="7"/>
  </si>
  <si>
    <t>茨木北</t>
  </si>
  <si>
    <t>001A407</t>
    <phoneticPr fontId="7"/>
  </si>
  <si>
    <t>茨木山手</t>
  </si>
  <si>
    <t>001M400</t>
  </si>
  <si>
    <t>茨木南</t>
  </si>
  <si>
    <t>001M402</t>
  </si>
  <si>
    <t>茨木中央</t>
  </si>
  <si>
    <t>001M403</t>
  </si>
  <si>
    <t>茨木西部</t>
  </si>
  <si>
    <t>001M404</t>
  </si>
  <si>
    <t>宿川原</t>
  </si>
  <si>
    <t>001M405</t>
  </si>
  <si>
    <t>001Y400</t>
  </si>
  <si>
    <t>茨木桜通</t>
  </si>
  <si>
    <t>001Y402</t>
  </si>
  <si>
    <t>阪急茨木</t>
  </si>
  <si>
    <t>001Y403</t>
  </si>
  <si>
    <t>茨木西</t>
  </si>
  <si>
    <t>001Y406</t>
  </si>
  <si>
    <t>001Y408</t>
  </si>
  <si>
    <t>001Y409</t>
  </si>
  <si>
    <t>新郡山</t>
  </si>
  <si>
    <t>001Y601</t>
  </si>
  <si>
    <t>001S400</t>
  </si>
  <si>
    <t>001S402</t>
  </si>
  <si>
    <t>茨木</t>
  </si>
  <si>
    <t>001S405</t>
  </si>
  <si>
    <t>茨木安威</t>
  </si>
  <si>
    <t>001S408</t>
  </si>
  <si>
    <t>ｴｷｽﾎﾟﾛｰﾄﾞ茨木</t>
  </si>
  <si>
    <t>001S409</t>
  </si>
  <si>
    <t>茨木駅前</t>
  </si>
  <si>
    <t>001A403N</t>
  </si>
  <si>
    <t>001A406N</t>
  </si>
  <si>
    <t>001A407N</t>
  </si>
  <si>
    <t>001M400N</t>
  </si>
  <si>
    <t>001M402N</t>
  </si>
  <si>
    <t>001M403N</t>
  </si>
  <si>
    <t>001M404N</t>
  </si>
  <si>
    <t>001M405N</t>
  </si>
  <si>
    <t>001Y400N</t>
  </si>
  <si>
    <t>001Y402N</t>
  </si>
  <si>
    <t>001Y408N</t>
  </si>
  <si>
    <t>001Y409N</t>
  </si>
  <si>
    <t>001Y601N</t>
  </si>
  <si>
    <t>001U401</t>
  </si>
  <si>
    <t>001U403</t>
  </si>
  <si>
    <t>001U406</t>
  </si>
  <si>
    <t>001U407</t>
  </si>
  <si>
    <t>001V400</t>
  </si>
  <si>
    <t>001V402</t>
  </si>
  <si>
    <t>001V403</t>
  </si>
  <si>
    <t>001V404</t>
  </si>
  <si>
    <t>001V405</t>
  </si>
  <si>
    <t>高槻市</t>
  </si>
  <si>
    <t>001A601</t>
  </si>
  <si>
    <t>富田南</t>
  </si>
  <si>
    <t>001A603</t>
  </si>
  <si>
    <t>富田</t>
  </si>
  <si>
    <t>001A604</t>
  </si>
  <si>
    <t>富田北</t>
  </si>
  <si>
    <t>001A607</t>
  </si>
  <si>
    <t>高槻</t>
  </si>
  <si>
    <t>001A608</t>
    <phoneticPr fontId="7"/>
  </si>
  <si>
    <t>東高槻</t>
  </si>
  <si>
    <t>001A611</t>
  </si>
  <si>
    <t>安岡寺</t>
  </si>
  <si>
    <t>001A615</t>
  </si>
  <si>
    <t>高槻北</t>
  </si>
  <si>
    <t>001M600</t>
  </si>
  <si>
    <t>柱本</t>
  </si>
  <si>
    <t>001M601</t>
  </si>
  <si>
    <t>001M602</t>
  </si>
  <si>
    <t>摂津富田</t>
  </si>
  <si>
    <t>001M603</t>
  </si>
  <si>
    <t>深沢下田部</t>
  </si>
  <si>
    <t>001M605</t>
  </si>
  <si>
    <t>高槻南</t>
  </si>
  <si>
    <t>001M609</t>
  </si>
  <si>
    <t>001M610</t>
  </si>
  <si>
    <t>001M617</t>
  </si>
  <si>
    <t>総持寺</t>
  </si>
  <si>
    <t>001Y602</t>
  </si>
  <si>
    <t>富田東部</t>
  </si>
  <si>
    <t>001Y603</t>
  </si>
  <si>
    <t>富田中央</t>
  </si>
  <si>
    <t>001Y606</t>
  </si>
  <si>
    <t>下田部</t>
  </si>
  <si>
    <t>001Y607</t>
  </si>
  <si>
    <t>高槻中央</t>
  </si>
  <si>
    <t>001Y608</t>
  </si>
  <si>
    <t>001Y611</t>
  </si>
  <si>
    <t>高槻真上･富田北</t>
  </si>
  <si>
    <t>001Y617</t>
  </si>
  <si>
    <t>高槻北･南平台</t>
  </si>
  <si>
    <t>001Y619</t>
  </si>
  <si>
    <t>八丁畷･島本</t>
  </si>
  <si>
    <t>001S600</t>
  </si>
  <si>
    <t>001S602</t>
  </si>
  <si>
    <t>001S604</t>
  </si>
  <si>
    <t>001S606</t>
  </si>
  <si>
    <t>高槻川西</t>
  </si>
  <si>
    <t>001S609</t>
  </si>
  <si>
    <t>高槻東</t>
  </si>
  <si>
    <t>001S611</t>
  </si>
  <si>
    <t>高槻西</t>
  </si>
  <si>
    <t>001S613</t>
  </si>
  <si>
    <t>001S620</t>
  </si>
  <si>
    <t>高槻北･駅前</t>
  </si>
  <si>
    <t>001S621</t>
  </si>
  <si>
    <t>001S622</t>
  </si>
  <si>
    <t>津之江</t>
  </si>
  <si>
    <t>001S623</t>
  </si>
  <si>
    <t>上牧</t>
  </si>
  <si>
    <t>001A601N</t>
  </si>
  <si>
    <t>001A603N</t>
  </si>
  <si>
    <t>001A604N</t>
  </si>
  <si>
    <t>001A607N</t>
  </si>
  <si>
    <t>001A608N</t>
  </si>
  <si>
    <t>001A611N</t>
  </si>
  <si>
    <t>001A615N</t>
  </si>
  <si>
    <t>001M601N</t>
  </si>
  <si>
    <t>001M603N</t>
  </si>
  <si>
    <t>001M605N</t>
  </si>
  <si>
    <t>001M609N</t>
  </si>
  <si>
    <t>001M610N</t>
  </si>
  <si>
    <t>001Y602N</t>
  </si>
  <si>
    <t>001Y603N</t>
  </si>
  <si>
    <t>001Y608N</t>
  </si>
  <si>
    <t>001Y611N</t>
  </si>
  <si>
    <t>001Y617N</t>
  </si>
  <si>
    <t>001U601</t>
  </si>
  <si>
    <t>001U603</t>
  </si>
  <si>
    <t>001U604</t>
  </si>
  <si>
    <t>001U607</t>
  </si>
  <si>
    <t>001U608</t>
  </si>
  <si>
    <t>001U611</t>
  </si>
  <si>
    <t>001U615</t>
  </si>
  <si>
    <t>001V600</t>
  </si>
  <si>
    <t>001V601</t>
  </si>
  <si>
    <t>001V602</t>
  </si>
  <si>
    <t>001V603</t>
  </si>
  <si>
    <t>001V605</t>
  </si>
  <si>
    <t>001V609</t>
  </si>
  <si>
    <t>001V610</t>
  </si>
  <si>
    <t>001V617</t>
  </si>
  <si>
    <t>三島郡</t>
  </si>
  <si>
    <t>001A614</t>
  </si>
  <si>
    <t>高槻上牧</t>
  </si>
  <si>
    <t>001S614</t>
  </si>
  <si>
    <t>島本町</t>
  </si>
  <si>
    <t>001A614N</t>
  </si>
  <si>
    <t>001U614</t>
  </si>
  <si>
    <t>001V616</t>
  </si>
  <si>
    <t>池田市</t>
  </si>
  <si>
    <t>001A203</t>
    <phoneticPr fontId="7"/>
  </si>
  <si>
    <t>池田･石橋(AM)</t>
  </si>
  <si>
    <t>001M202</t>
  </si>
  <si>
    <t>池田</t>
  </si>
  <si>
    <t>001Y200</t>
  </si>
  <si>
    <t>石橋</t>
  </si>
  <si>
    <t>001Y203</t>
  </si>
  <si>
    <t>001Y204</t>
  </si>
  <si>
    <t>池田東</t>
  </si>
  <si>
    <t>001S202</t>
  </si>
  <si>
    <t>001A203N</t>
  </si>
  <si>
    <t>001U203</t>
  </si>
  <si>
    <t>001V202</t>
  </si>
  <si>
    <t>摂津市</t>
  </si>
  <si>
    <t>001A400</t>
  </si>
  <si>
    <t>千里丘東</t>
  </si>
  <si>
    <t>001A503</t>
  </si>
  <si>
    <t>鳥飼</t>
  </si>
  <si>
    <t>001M500</t>
  </si>
  <si>
    <t>正雀</t>
  </si>
  <si>
    <t>001M501</t>
  </si>
  <si>
    <t>摂津南</t>
  </si>
  <si>
    <t>001M502</t>
  </si>
  <si>
    <t>001M504</t>
  </si>
  <si>
    <t>千里丘</t>
  </si>
  <si>
    <t>001Y501</t>
  </si>
  <si>
    <t>001Y502</t>
  </si>
  <si>
    <t>阪急正雀</t>
  </si>
  <si>
    <t>001Y503</t>
  </si>
  <si>
    <t>001Y504</t>
  </si>
  <si>
    <t>001Y505</t>
  </si>
  <si>
    <t>別府</t>
  </si>
  <si>
    <t>001S500</t>
  </si>
  <si>
    <t>001S502</t>
  </si>
  <si>
    <t>摂津</t>
  </si>
  <si>
    <t>001S504</t>
  </si>
  <si>
    <t>001A400N</t>
  </si>
  <si>
    <t>001A503N</t>
  </si>
  <si>
    <t>001M500N</t>
  </si>
  <si>
    <t>001M502N</t>
  </si>
  <si>
    <t>001M504N</t>
  </si>
  <si>
    <t>001Y501N</t>
  </si>
  <si>
    <t>001Y502N</t>
  </si>
  <si>
    <t>001Y503N</t>
  </si>
  <si>
    <t>001Y504N</t>
  </si>
  <si>
    <t>001U400</t>
  </si>
  <si>
    <t>001U503</t>
  </si>
  <si>
    <t>001V500</t>
  </si>
  <si>
    <t>001V501</t>
  </si>
  <si>
    <t>001V502</t>
  </si>
  <si>
    <t>001V504</t>
  </si>
  <si>
    <t>箕面市</t>
  </si>
  <si>
    <t>001A300</t>
  </si>
  <si>
    <t>箕面西(AM)</t>
  </si>
  <si>
    <t>001A302</t>
  </si>
  <si>
    <t>箕面</t>
  </si>
  <si>
    <t>001A303</t>
  </si>
  <si>
    <t>箕面東</t>
  </si>
  <si>
    <t>001A304</t>
  </si>
  <si>
    <t>小野原</t>
  </si>
  <si>
    <t>001A307</t>
  </si>
  <si>
    <t>箕面船場</t>
  </si>
  <si>
    <t>001A308</t>
  </si>
  <si>
    <t>箕面牧落</t>
  </si>
  <si>
    <t>001M300</t>
  </si>
  <si>
    <t>桜井畑町</t>
  </si>
  <si>
    <t>001M302</t>
  </si>
  <si>
    <t>001M303</t>
  </si>
  <si>
    <t>箕面北</t>
  </si>
  <si>
    <t>001Y300</t>
  </si>
  <si>
    <t>箕面西</t>
  </si>
  <si>
    <t>001Y301</t>
  </si>
  <si>
    <t>箕面中央</t>
  </si>
  <si>
    <t>001Y303</t>
  </si>
  <si>
    <t>箕面東･彩都</t>
  </si>
  <si>
    <t>001S301</t>
  </si>
  <si>
    <t>001S303</t>
  </si>
  <si>
    <t>001A300N</t>
  </si>
  <si>
    <t>001A302N</t>
  </si>
  <si>
    <t>001A303N</t>
  </si>
  <si>
    <t>001A304N</t>
  </si>
  <si>
    <t>001A307N</t>
  </si>
  <si>
    <t>001A308N</t>
  </si>
  <si>
    <t>001M300N</t>
  </si>
  <si>
    <t>001Y300N</t>
  </si>
  <si>
    <t>001Y301N</t>
  </si>
  <si>
    <t>001Y303N</t>
  </si>
  <si>
    <t>001U300</t>
  </si>
  <si>
    <t>001U302</t>
  </si>
  <si>
    <t>001U303</t>
  </si>
  <si>
    <t>001U304</t>
  </si>
  <si>
    <t>001U307</t>
  </si>
  <si>
    <t>001U308</t>
  </si>
  <si>
    <t>001V300</t>
  </si>
  <si>
    <t>001V302</t>
  </si>
  <si>
    <t>001V303</t>
  </si>
  <si>
    <t>枚方市</t>
  </si>
  <si>
    <t>002A300</t>
    <phoneticPr fontId="7"/>
  </si>
  <si>
    <t>光善寺</t>
  </si>
  <si>
    <t>002A303</t>
    <phoneticPr fontId="7"/>
  </si>
  <si>
    <t>香里ヶ丘</t>
  </si>
  <si>
    <t>002A304</t>
    <phoneticPr fontId="7"/>
  </si>
  <si>
    <t>枚方南</t>
  </si>
  <si>
    <t>002A308</t>
    <phoneticPr fontId="7"/>
  </si>
  <si>
    <t>枚方外大前</t>
  </si>
  <si>
    <t>002A313</t>
  </si>
  <si>
    <t>枚方北</t>
  </si>
  <si>
    <t>002A315</t>
  </si>
  <si>
    <t>くずは</t>
  </si>
  <si>
    <t>002A317</t>
  </si>
  <si>
    <t>津田長尾</t>
  </si>
  <si>
    <t>002M301</t>
  </si>
  <si>
    <t>枚方</t>
  </si>
  <si>
    <t>002M303</t>
  </si>
  <si>
    <t>東香里</t>
  </si>
  <si>
    <t>002M305</t>
  </si>
  <si>
    <t>枚方東</t>
  </si>
  <si>
    <t>002M306</t>
  </si>
  <si>
    <t>御殿山</t>
  </si>
  <si>
    <t>002M308</t>
  </si>
  <si>
    <t>津田</t>
  </si>
  <si>
    <t>002M309</t>
  </si>
  <si>
    <t>長尾</t>
  </si>
  <si>
    <t>002M313</t>
  </si>
  <si>
    <t>樟葉</t>
  </si>
  <si>
    <t>002M314</t>
  </si>
  <si>
    <t>牧野</t>
  </si>
  <si>
    <t>002Y300</t>
  </si>
  <si>
    <t>002Y301</t>
  </si>
  <si>
    <t>香里園駅前</t>
  </si>
  <si>
    <t>002Y302</t>
  </si>
  <si>
    <t>002Y303</t>
  </si>
  <si>
    <t>002Y305</t>
  </si>
  <si>
    <t>002Y306</t>
  </si>
  <si>
    <t>002Y308</t>
  </si>
  <si>
    <t>枚方津田</t>
  </si>
  <si>
    <t>002Y312</t>
  </si>
  <si>
    <t>枚方中央</t>
  </si>
  <si>
    <t>002Y313</t>
  </si>
  <si>
    <t>002Y316</t>
  </si>
  <si>
    <t>招提</t>
  </si>
  <si>
    <t>002Y317</t>
  </si>
  <si>
    <t>枚方長尾</t>
  </si>
  <si>
    <t>002Y320</t>
  </si>
  <si>
    <t>002Y326</t>
  </si>
  <si>
    <t>枚方公園</t>
  </si>
  <si>
    <t>002S301</t>
  </si>
  <si>
    <t>002S302</t>
  </si>
  <si>
    <t>002S304</t>
  </si>
  <si>
    <t>東枚方</t>
  </si>
  <si>
    <t>002S305</t>
  </si>
  <si>
    <t>002S306</t>
  </si>
  <si>
    <t>002S307</t>
  </si>
  <si>
    <t>牧野東</t>
  </si>
  <si>
    <t>002S309</t>
  </si>
  <si>
    <t>くずはﾛｰｽﾞﾀｳﾝ</t>
  </si>
  <si>
    <t>002S316</t>
  </si>
  <si>
    <t>牧野南</t>
  </si>
  <si>
    <t>002S317</t>
  </si>
  <si>
    <t>002A300N</t>
  </si>
  <si>
    <t>002A303N</t>
  </si>
  <si>
    <t>002A304N</t>
  </si>
  <si>
    <t>002A308N</t>
  </si>
  <si>
    <t>002A313N</t>
  </si>
  <si>
    <t>002A315N</t>
  </si>
  <si>
    <t>002A317N</t>
  </si>
  <si>
    <t>002M301N</t>
  </si>
  <si>
    <t>002M303N</t>
  </si>
  <si>
    <t>002M305N</t>
  </si>
  <si>
    <t>002M306N</t>
  </si>
  <si>
    <t>002M309N</t>
  </si>
  <si>
    <t>002M313N</t>
  </si>
  <si>
    <t>002Y306N</t>
  </si>
  <si>
    <t>002Y308N</t>
  </si>
  <si>
    <t>002Y313N</t>
  </si>
  <si>
    <t>002Y316N</t>
  </si>
  <si>
    <t>002Y317N</t>
  </si>
  <si>
    <t>002Y320N</t>
  </si>
  <si>
    <t>002U300</t>
  </si>
  <si>
    <t>002U303</t>
  </si>
  <si>
    <t>002U304</t>
  </si>
  <si>
    <t>002U308</t>
  </si>
  <si>
    <t>002U313</t>
  </si>
  <si>
    <t>002U315</t>
  </si>
  <si>
    <t>002U317</t>
  </si>
  <si>
    <t>002V301</t>
  </si>
  <si>
    <t>002V303</t>
  </si>
  <si>
    <t>002V308</t>
  </si>
  <si>
    <t>002V309</t>
  </si>
  <si>
    <t>002V313</t>
  </si>
  <si>
    <t>002V314</t>
  </si>
  <si>
    <t>寝屋川市</t>
  </si>
  <si>
    <t>002A202</t>
  </si>
  <si>
    <t>萱島</t>
  </si>
  <si>
    <t>002A204</t>
  </si>
  <si>
    <t>寝屋川</t>
  </si>
  <si>
    <t>002A205</t>
  </si>
  <si>
    <t>002A206</t>
  </si>
  <si>
    <t>香里</t>
  </si>
  <si>
    <t>002A207</t>
  </si>
  <si>
    <t>三井</t>
  </si>
  <si>
    <t>002A208</t>
  </si>
  <si>
    <t>寝屋川中央</t>
  </si>
  <si>
    <t>002A500</t>
  </si>
  <si>
    <t>東寝屋川</t>
  </si>
  <si>
    <t>002M202</t>
  </si>
  <si>
    <t>寝屋川東</t>
  </si>
  <si>
    <t>002M203</t>
  </si>
  <si>
    <t>寝屋川南</t>
  </si>
  <si>
    <t>002M204</t>
  </si>
  <si>
    <t>002M205</t>
  </si>
  <si>
    <t>香里園</t>
  </si>
  <si>
    <t>002M208</t>
  </si>
  <si>
    <t>002Y201</t>
  </si>
  <si>
    <t>002Y203</t>
  </si>
  <si>
    <t>002Y204</t>
  </si>
  <si>
    <t>寝屋川駅前</t>
  </si>
  <si>
    <t>002Y206</t>
  </si>
  <si>
    <t>寝屋川西</t>
  </si>
  <si>
    <t>002Y207</t>
  </si>
  <si>
    <t>002Y208</t>
  </si>
  <si>
    <t>木屋</t>
  </si>
  <si>
    <t>002Y209</t>
  </si>
  <si>
    <t>002Y210</t>
  </si>
  <si>
    <t>香里南</t>
  </si>
  <si>
    <t>002Y211</t>
  </si>
  <si>
    <t>002Y503</t>
  </si>
  <si>
    <t>寝屋川公園</t>
  </si>
  <si>
    <t>002S200</t>
  </si>
  <si>
    <t>002S201</t>
  </si>
  <si>
    <t>002S202</t>
  </si>
  <si>
    <t>002S204</t>
  </si>
  <si>
    <t>寝屋川北</t>
  </si>
  <si>
    <t>002S206</t>
  </si>
  <si>
    <t>002S207</t>
  </si>
  <si>
    <t>三井が丘</t>
  </si>
  <si>
    <t>002A202N</t>
  </si>
  <si>
    <t>002A204N</t>
  </si>
  <si>
    <t>002A205N</t>
  </si>
  <si>
    <t>002A206N</t>
  </si>
  <si>
    <t>002A207N</t>
  </si>
  <si>
    <t>002A208N</t>
  </si>
  <si>
    <t>002A500N</t>
  </si>
  <si>
    <t>002M205N</t>
  </si>
  <si>
    <t>002M208N</t>
  </si>
  <si>
    <t>002Y201N</t>
  </si>
  <si>
    <t>002Y203N</t>
  </si>
  <si>
    <t>002Y204N</t>
  </si>
  <si>
    <t>002Y206N</t>
  </si>
  <si>
    <t>002Y207N</t>
  </si>
  <si>
    <t>002Y208N</t>
  </si>
  <si>
    <t>002Y209N</t>
  </si>
  <si>
    <t>002U202</t>
  </si>
  <si>
    <t>002U204</t>
  </si>
  <si>
    <t>002U205</t>
  </si>
  <si>
    <t>002U206</t>
  </si>
  <si>
    <t>002U207</t>
  </si>
  <si>
    <t>002U208</t>
  </si>
  <si>
    <t>002U500</t>
  </si>
  <si>
    <t>002V202</t>
  </si>
  <si>
    <t>002V203</t>
  </si>
  <si>
    <t>002V204</t>
  </si>
  <si>
    <t>002V205</t>
  </si>
  <si>
    <t>002V208</t>
  </si>
  <si>
    <t>門真市</t>
  </si>
  <si>
    <t>002A103</t>
    <phoneticPr fontId="7"/>
  </si>
  <si>
    <t>門真中央</t>
  </si>
  <si>
    <t>002M100</t>
  </si>
  <si>
    <t>門真</t>
  </si>
  <si>
    <t>002M102</t>
  </si>
  <si>
    <t>大和田中央</t>
  </si>
  <si>
    <t>002M104</t>
  </si>
  <si>
    <t>門真東</t>
  </si>
  <si>
    <t>002Y100</t>
  </si>
  <si>
    <t>002Y101</t>
  </si>
  <si>
    <t>門真南</t>
  </si>
  <si>
    <t>002Y102</t>
  </si>
  <si>
    <t>古川橋</t>
  </si>
  <si>
    <t>002Y104</t>
  </si>
  <si>
    <t>大和田</t>
  </si>
  <si>
    <t>002Y106</t>
  </si>
  <si>
    <t>門真団地</t>
  </si>
  <si>
    <t>002Y108</t>
  </si>
  <si>
    <t>002S100</t>
  </si>
  <si>
    <t>002S101</t>
  </si>
  <si>
    <t>002S102</t>
  </si>
  <si>
    <t>古川橋南</t>
  </si>
  <si>
    <t>002S105</t>
  </si>
  <si>
    <t>002A103N</t>
  </si>
  <si>
    <t>002M100N</t>
  </si>
  <si>
    <t>002Y101N</t>
  </si>
  <si>
    <t>002Y104N</t>
  </si>
  <si>
    <t>002Y106N</t>
  </si>
  <si>
    <t>002Y108N</t>
  </si>
  <si>
    <t>002U103</t>
  </si>
  <si>
    <t>002V100</t>
  </si>
  <si>
    <t>002V102</t>
  </si>
  <si>
    <t>002V104</t>
  </si>
  <si>
    <t>守口市</t>
  </si>
  <si>
    <t>002A000</t>
  </si>
  <si>
    <t>守口</t>
  </si>
  <si>
    <t>002A001</t>
  </si>
  <si>
    <t>守口南</t>
  </si>
  <si>
    <t>002A004</t>
  </si>
  <si>
    <t>守口東</t>
  </si>
  <si>
    <t>002M000</t>
  </si>
  <si>
    <t>守口西</t>
  </si>
  <si>
    <t>002M001</t>
  </si>
  <si>
    <t>002M003</t>
  </si>
  <si>
    <t>守口北</t>
  </si>
  <si>
    <t>002M004</t>
  </si>
  <si>
    <t>庭窪</t>
  </si>
  <si>
    <t>002Y000</t>
  </si>
  <si>
    <t>002Y001</t>
  </si>
  <si>
    <t>002Y006</t>
  </si>
  <si>
    <t>守口大日</t>
  </si>
  <si>
    <t>002S001</t>
  </si>
  <si>
    <t>002S004</t>
  </si>
  <si>
    <t>002S007</t>
  </si>
  <si>
    <t>002S008</t>
  </si>
  <si>
    <t>古川橋北</t>
  </si>
  <si>
    <t>002S009</t>
  </si>
  <si>
    <t>藤田町</t>
  </si>
  <si>
    <t>002A000N</t>
  </si>
  <si>
    <t>002A001N</t>
  </si>
  <si>
    <t>002A004N</t>
  </si>
  <si>
    <t>002M000N</t>
  </si>
  <si>
    <t>002M001N</t>
  </si>
  <si>
    <t>002M003N</t>
  </si>
  <si>
    <t>002Y006N</t>
  </si>
  <si>
    <t>002U000</t>
  </si>
  <si>
    <t>002U001</t>
  </si>
  <si>
    <t>002U004</t>
  </si>
  <si>
    <t>002V000</t>
  </si>
  <si>
    <t>002V001</t>
  </si>
  <si>
    <t>002V003</t>
  </si>
  <si>
    <t>002V004</t>
  </si>
  <si>
    <t>交野市</t>
  </si>
  <si>
    <t>002A401</t>
  </si>
  <si>
    <t>交野</t>
  </si>
  <si>
    <t>002A402</t>
  </si>
  <si>
    <t>星田</t>
  </si>
  <si>
    <t>002M400</t>
  </si>
  <si>
    <t>002M401</t>
  </si>
  <si>
    <t>交野私部</t>
  </si>
  <si>
    <t>002Y400</t>
  </si>
  <si>
    <t>学研星田</t>
  </si>
  <si>
    <t>002Y402</t>
  </si>
  <si>
    <t>002Y403</t>
  </si>
  <si>
    <t>交野南</t>
  </si>
  <si>
    <t>002S400</t>
  </si>
  <si>
    <t>星田団地</t>
  </si>
  <si>
    <t>002S401</t>
  </si>
  <si>
    <t>交野団地</t>
  </si>
  <si>
    <t>002S402</t>
  </si>
  <si>
    <t>002A401N</t>
  </si>
  <si>
    <t>002A402N</t>
  </si>
  <si>
    <t>002M400N</t>
  </si>
  <si>
    <t>002M401N</t>
  </si>
  <si>
    <t>002U401</t>
  </si>
  <si>
    <t>002U402</t>
  </si>
  <si>
    <t>002V400</t>
  </si>
  <si>
    <t>四條畷市</t>
  </si>
  <si>
    <t>002A502</t>
    <phoneticPr fontId="7"/>
  </si>
  <si>
    <t>四条畷･忍ヶ丘</t>
  </si>
  <si>
    <t>002M500</t>
  </si>
  <si>
    <t>忍ｹ丘</t>
  </si>
  <si>
    <t>002M501</t>
  </si>
  <si>
    <t>四条畷</t>
  </si>
  <si>
    <t>002Y500</t>
  </si>
  <si>
    <t>忍ヶ丘</t>
  </si>
  <si>
    <t>002Y502</t>
  </si>
  <si>
    <t>四條畷･野崎北</t>
  </si>
  <si>
    <t>002S500</t>
  </si>
  <si>
    <t>002S502</t>
  </si>
  <si>
    <t>002A502N</t>
  </si>
  <si>
    <t>002M500N</t>
  </si>
  <si>
    <t>002Y502N</t>
  </si>
  <si>
    <t>002U502</t>
  </si>
  <si>
    <t>002V500</t>
  </si>
  <si>
    <t>002V501</t>
  </si>
  <si>
    <t>大東市</t>
  </si>
  <si>
    <t>002A600</t>
    <phoneticPr fontId="7"/>
  </si>
  <si>
    <t>鴻池北(AM)</t>
  </si>
  <si>
    <t>002A601</t>
    <phoneticPr fontId="7"/>
  </si>
  <si>
    <t>住ﾉ道</t>
  </si>
  <si>
    <t>002M601</t>
  </si>
  <si>
    <t>住道</t>
  </si>
  <si>
    <t>002M604</t>
  </si>
  <si>
    <t>住道南</t>
  </si>
  <si>
    <t>002M605</t>
  </si>
  <si>
    <t>野崎(MA)</t>
  </si>
  <si>
    <t>002Y600</t>
  </si>
  <si>
    <t>諸福新田</t>
  </si>
  <si>
    <t>002Y601</t>
  </si>
  <si>
    <t>住ﾉ道北</t>
  </si>
  <si>
    <t>002Y602</t>
  </si>
  <si>
    <t>住ﾉ道南</t>
  </si>
  <si>
    <t>002S600</t>
  </si>
  <si>
    <t>住道北</t>
  </si>
  <si>
    <t>002S601</t>
  </si>
  <si>
    <t>002S602</t>
  </si>
  <si>
    <t>野崎</t>
  </si>
  <si>
    <t>002A600N</t>
  </si>
  <si>
    <t>002A601N</t>
  </si>
  <si>
    <t>002M605N</t>
  </si>
  <si>
    <t>002Y601N</t>
  </si>
  <si>
    <t>002Y602N</t>
  </si>
  <si>
    <t>002U600</t>
  </si>
  <si>
    <t>002U601</t>
  </si>
  <si>
    <t>002V601</t>
  </si>
  <si>
    <t>002V604</t>
  </si>
  <si>
    <t>002V605</t>
  </si>
  <si>
    <t>東大阪市</t>
  </si>
  <si>
    <t>002A701</t>
  </si>
  <si>
    <t>布施･小阪南</t>
  </si>
  <si>
    <t>002A703</t>
  </si>
  <si>
    <t>小阪北</t>
  </si>
  <si>
    <t>002A708</t>
  </si>
  <si>
    <t>若江</t>
  </si>
  <si>
    <t>002A711</t>
  </si>
  <si>
    <t>鴻池</t>
  </si>
  <si>
    <t>002A713</t>
  </si>
  <si>
    <t>新石切</t>
  </si>
  <si>
    <t>002A716</t>
    <phoneticPr fontId="7"/>
  </si>
  <si>
    <t>ひょうたん山</t>
  </si>
  <si>
    <t>002A721</t>
  </si>
  <si>
    <t>英田･花園</t>
  </si>
  <si>
    <t>002M702</t>
  </si>
  <si>
    <t>小阪･布施</t>
  </si>
  <si>
    <t>002M703</t>
  </si>
  <si>
    <t>小阪北･八戸ﾉ里</t>
  </si>
  <si>
    <t>002M706</t>
  </si>
  <si>
    <t>長瀬</t>
  </si>
  <si>
    <t>002M708</t>
  </si>
  <si>
    <t>長瀬中央弥刀</t>
  </si>
  <si>
    <t>002M712</t>
  </si>
  <si>
    <t>鴻ﾉ池</t>
  </si>
  <si>
    <t>002M714</t>
  </si>
  <si>
    <t>若江岩田</t>
  </si>
  <si>
    <t>002M717</t>
  </si>
  <si>
    <t>花園瓢箪山</t>
  </si>
  <si>
    <t>002M719</t>
  </si>
  <si>
    <t>瓢箪山南</t>
  </si>
  <si>
    <t>002M721</t>
  </si>
  <si>
    <t>枚岡石切</t>
  </si>
  <si>
    <t>002Y701</t>
  </si>
  <si>
    <t>布施</t>
  </si>
  <si>
    <t>002Y704</t>
  </si>
  <si>
    <t>河内小阪</t>
  </si>
  <si>
    <t>002Y711</t>
  </si>
  <si>
    <t>衣摺</t>
  </si>
  <si>
    <t>002Y712</t>
  </si>
  <si>
    <t>長瀬南</t>
  </si>
  <si>
    <t>002Y713</t>
  </si>
  <si>
    <t>弥刀</t>
  </si>
  <si>
    <t>002Y714</t>
  </si>
  <si>
    <t>002Y716</t>
  </si>
  <si>
    <t>002Y718</t>
  </si>
  <si>
    <t>河内花園</t>
  </si>
  <si>
    <t>002Y719</t>
  </si>
  <si>
    <t>002Y720</t>
  </si>
  <si>
    <t>枚岡</t>
  </si>
  <si>
    <t>002Y721</t>
  </si>
  <si>
    <t>石切</t>
  </si>
  <si>
    <t>002Y722</t>
  </si>
  <si>
    <t>孔舎衙･野崎南</t>
  </si>
  <si>
    <t>002Y725</t>
  </si>
  <si>
    <t>吉田</t>
  </si>
  <si>
    <t>002S700</t>
  </si>
  <si>
    <t>布施東</t>
  </si>
  <si>
    <t>002S701</t>
  </si>
  <si>
    <t>002S704</t>
  </si>
  <si>
    <t>小阪</t>
  </si>
  <si>
    <t>002S705</t>
  </si>
  <si>
    <t>上小阪</t>
  </si>
  <si>
    <t>002S706</t>
  </si>
  <si>
    <t>002S709</t>
  </si>
  <si>
    <t>002S714</t>
  </si>
  <si>
    <t>002S715</t>
  </si>
  <si>
    <t>若江岩田･花園</t>
  </si>
  <si>
    <t>002S716</t>
  </si>
  <si>
    <t>瓢箪山</t>
  </si>
  <si>
    <t>002S718</t>
  </si>
  <si>
    <t>002S720</t>
  </si>
  <si>
    <t>東石切</t>
  </si>
  <si>
    <t>002S721</t>
  </si>
  <si>
    <t>高井田北</t>
  </si>
  <si>
    <t>002S723</t>
  </si>
  <si>
    <t>盾津</t>
  </si>
  <si>
    <t>002S724</t>
  </si>
  <si>
    <t>長瀬東</t>
  </si>
  <si>
    <t>002S726</t>
  </si>
  <si>
    <t>八尾久宝寺西</t>
  </si>
  <si>
    <t>002A701N</t>
  </si>
  <si>
    <t>002A703N</t>
  </si>
  <si>
    <t>002A708N</t>
  </si>
  <si>
    <t>002A711N</t>
  </si>
  <si>
    <t>002A713N</t>
  </si>
  <si>
    <t>002A716N</t>
  </si>
  <si>
    <t>002A721N</t>
  </si>
  <si>
    <t>002M712N</t>
  </si>
  <si>
    <t>002Y704N</t>
  </si>
  <si>
    <t>002Y711N</t>
  </si>
  <si>
    <t>002Y713N</t>
  </si>
  <si>
    <t>002Y716N</t>
  </si>
  <si>
    <t>002U701</t>
  </si>
  <si>
    <t>002U703</t>
  </si>
  <si>
    <t>002U708</t>
  </si>
  <si>
    <t>002U711</t>
  </si>
  <si>
    <t>002U713</t>
  </si>
  <si>
    <t>002U716</t>
  </si>
  <si>
    <t>002U721</t>
  </si>
  <si>
    <t>002V702</t>
  </si>
  <si>
    <t>002V703</t>
  </si>
  <si>
    <t>002V706</t>
  </si>
  <si>
    <t>002V708</t>
  </si>
  <si>
    <t>002V712</t>
  </si>
  <si>
    <t>002V714</t>
  </si>
  <si>
    <t>002V717</t>
  </si>
  <si>
    <t>002V719</t>
  </si>
  <si>
    <t>002V721</t>
  </si>
  <si>
    <t>八尾市</t>
  </si>
  <si>
    <t>002A802</t>
    <phoneticPr fontId="7"/>
  </si>
  <si>
    <t>八尾</t>
  </si>
  <si>
    <t>002A806</t>
    <phoneticPr fontId="7"/>
  </si>
  <si>
    <t>山本</t>
  </si>
  <si>
    <t>002A807</t>
    <phoneticPr fontId="7"/>
  </si>
  <si>
    <t>高安</t>
  </si>
  <si>
    <t>002A809</t>
    <phoneticPr fontId="7"/>
  </si>
  <si>
    <t>八尾東</t>
  </si>
  <si>
    <t>002A811</t>
  </si>
  <si>
    <t>八尾西</t>
  </si>
  <si>
    <t>002A812</t>
  </si>
  <si>
    <t>八尾南(AM)</t>
  </si>
  <si>
    <t>002A813</t>
  </si>
  <si>
    <t>八尾北</t>
  </si>
  <si>
    <t>002A814</t>
  </si>
  <si>
    <t>北山本</t>
  </si>
  <si>
    <t>002M801</t>
  </si>
  <si>
    <t>002M802</t>
  </si>
  <si>
    <t>山本高安</t>
  </si>
  <si>
    <t>002M803</t>
  </si>
  <si>
    <t>002M804</t>
  </si>
  <si>
    <t>太子堂</t>
  </si>
  <si>
    <t>002M808</t>
  </si>
  <si>
    <t>002M809</t>
  </si>
  <si>
    <t>恩智</t>
  </si>
  <si>
    <t>002M811</t>
  </si>
  <si>
    <t>002Y801</t>
  </si>
  <si>
    <t>002Y802</t>
  </si>
  <si>
    <t>久宝寺</t>
  </si>
  <si>
    <t>002Y806</t>
  </si>
  <si>
    <t>002Y807</t>
  </si>
  <si>
    <t>志紀</t>
  </si>
  <si>
    <t>002Y810</t>
  </si>
  <si>
    <t>002Y814</t>
  </si>
  <si>
    <t>河内山本</t>
  </si>
  <si>
    <t>002S800</t>
  </si>
  <si>
    <t>近鉄八尾</t>
  </si>
  <si>
    <t>002S801</t>
  </si>
  <si>
    <t>八尾久宝寺</t>
  </si>
  <si>
    <t>002S802</t>
  </si>
  <si>
    <t>002S805</t>
  </si>
  <si>
    <t>八尾南</t>
  </si>
  <si>
    <t>002S807</t>
  </si>
  <si>
    <t>002S809</t>
  </si>
  <si>
    <t>002S812</t>
  </si>
  <si>
    <t>山本北</t>
  </si>
  <si>
    <t>002S813</t>
  </si>
  <si>
    <t>002A802N</t>
  </si>
  <si>
    <t>002A806N</t>
  </si>
  <si>
    <t>002A807N</t>
  </si>
  <si>
    <t>002A809N</t>
  </si>
  <si>
    <t>002A811N</t>
  </si>
  <si>
    <t>002A812N</t>
  </si>
  <si>
    <t>002A813N</t>
  </si>
  <si>
    <t>002A814N</t>
  </si>
  <si>
    <t>002M802N</t>
  </si>
  <si>
    <t>002M803N</t>
  </si>
  <si>
    <t>002M804N</t>
  </si>
  <si>
    <t>002M808N</t>
  </si>
  <si>
    <t>002M809N</t>
  </si>
  <si>
    <t>002Y806N</t>
  </si>
  <si>
    <t>002Y807N</t>
  </si>
  <si>
    <t>002Y814N</t>
  </si>
  <si>
    <t>002U802</t>
  </si>
  <si>
    <t>002U806</t>
  </si>
  <si>
    <t>002U807</t>
  </si>
  <si>
    <t>002U809</t>
  </si>
  <si>
    <t>002U811</t>
  </si>
  <si>
    <t>002U812</t>
  </si>
  <si>
    <t>002U813</t>
  </si>
  <si>
    <t>002U814</t>
  </si>
  <si>
    <t>002V801</t>
  </si>
  <si>
    <t>002V802</t>
  </si>
  <si>
    <t>002V803</t>
  </si>
  <si>
    <t>002V804</t>
  </si>
  <si>
    <t>002V808</t>
  </si>
  <si>
    <t>002V809</t>
  </si>
  <si>
    <t>002V811</t>
  </si>
  <si>
    <t>柏原市</t>
  </si>
  <si>
    <t>003A300</t>
  </si>
  <si>
    <t>柏原</t>
  </si>
  <si>
    <t>003A302</t>
  </si>
  <si>
    <t>国分</t>
  </si>
  <si>
    <t>003M300</t>
  </si>
  <si>
    <t>003M301</t>
  </si>
  <si>
    <t>003Y301</t>
  </si>
  <si>
    <t>003Y302</t>
  </si>
  <si>
    <t>003S300</t>
  </si>
  <si>
    <t>柏原･国分</t>
  </si>
  <si>
    <t>003M300N</t>
  </si>
  <si>
    <t>003M301N</t>
  </si>
  <si>
    <t>003Y301N</t>
  </si>
  <si>
    <t>003U300</t>
  </si>
  <si>
    <t>003U302</t>
  </si>
  <si>
    <t>003V300</t>
  </si>
  <si>
    <t>松原市</t>
  </si>
  <si>
    <t>003A001</t>
  </si>
  <si>
    <t>松原西</t>
  </si>
  <si>
    <t>003A005</t>
    <phoneticPr fontId="7"/>
  </si>
  <si>
    <t>松原</t>
  </si>
  <si>
    <t>003M005</t>
  </si>
  <si>
    <t>003Y000</t>
  </si>
  <si>
    <t>天美我堂</t>
  </si>
  <si>
    <t>003Y001</t>
  </si>
  <si>
    <t>天美南</t>
  </si>
  <si>
    <t>003Y005</t>
  </si>
  <si>
    <t>高見ﾉ里</t>
  </si>
  <si>
    <t>003Y006</t>
  </si>
  <si>
    <t>松原中央</t>
  </si>
  <si>
    <t>003Y007</t>
  </si>
  <si>
    <t>003S003</t>
  </si>
  <si>
    <t>003S004</t>
  </si>
  <si>
    <t>松原南</t>
  </si>
  <si>
    <t>003A001N</t>
  </si>
  <si>
    <t>003A005N</t>
  </si>
  <si>
    <t>003Y000N</t>
  </si>
  <si>
    <t>003Y001N</t>
  </si>
  <si>
    <t>003U001</t>
  </si>
  <si>
    <t>003U005</t>
  </si>
  <si>
    <t>003V005</t>
  </si>
  <si>
    <t>羽曳野市</t>
  </si>
  <si>
    <t>003A201</t>
    <phoneticPr fontId="7"/>
  </si>
  <si>
    <t>恵我之荘</t>
  </si>
  <si>
    <t>003A203</t>
    <phoneticPr fontId="7"/>
  </si>
  <si>
    <t>羽曳ｹ丘</t>
  </si>
  <si>
    <t>003A205</t>
    <phoneticPr fontId="7"/>
  </si>
  <si>
    <t>羽曳野中央</t>
  </si>
  <si>
    <t>003M201</t>
  </si>
  <si>
    <t>003M202</t>
  </si>
  <si>
    <t>古市･太子</t>
  </si>
  <si>
    <t>003Y200</t>
  </si>
  <si>
    <t>恵我ﾉ荘</t>
  </si>
  <si>
    <t>003Y203</t>
  </si>
  <si>
    <t>河原城</t>
  </si>
  <si>
    <t>003Y204</t>
  </si>
  <si>
    <t>羽曳野</t>
  </si>
  <si>
    <t>003Y205</t>
  </si>
  <si>
    <t>003Y206</t>
  </si>
  <si>
    <t>古市</t>
  </si>
  <si>
    <t>003S103</t>
  </si>
  <si>
    <t>高鷲</t>
  </si>
  <si>
    <t>003S202</t>
  </si>
  <si>
    <t>003S203</t>
  </si>
  <si>
    <t>003A201N</t>
  </si>
  <si>
    <t>003A203N</t>
  </si>
  <si>
    <t>003A205N</t>
  </si>
  <si>
    <t>003Y200N</t>
  </si>
  <si>
    <t>003Y204N</t>
  </si>
  <si>
    <t>003Y205N</t>
  </si>
  <si>
    <t>003Y206N</t>
  </si>
  <si>
    <t>003U201</t>
  </si>
  <si>
    <t>003U203</t>
  </si>
  <si>
    <t>003U205</t>
  </si>
  <si>
    <t>003V201</t>
  </si>
  <si>
    <t>003V202</t>
  </si>
  <si>
    <t>藤井寺市</t>
  </si>
  <si>
    <t>003A100</t>
  </si>
  <si>
    <t>藤井寺</t>
  </si>
  <si>
    <t>003A101</t>
  </si>
  <si>
    <t>藤井寺東</t>
  </si>
  <si>
    <t>003M100</t>
  </si>
  <si>
    <t>藤井寺高鷲南</t>
  </si>
  <si>
    <t>003M101</t>
  </si>
  <si>
    <t>003M103</t>
  </si>
  <si>
    <t>藤井寺北高鷲北</t>
  </si>
  <si>
    <t>003Y103</t>
  </si>
  <si>
    <t>003Y104</t>
  </si>
  <si>
    <t>土師ﾉ里</t>
  </si>
  <si>
    <t>003S100</t>
  </si>
  <si>
    <t>藤井寺北</t>
  </si>
  <si>
    <t>003S101</t>
  </si>
  <si>
    <t>003S102</t>
  </si>
  <si>
    <t>003A100N</t>
  </si>
  <si>
    <t>003Y103N</t>
  </si>
  <si>
    <t>003U100</t>
  </si>
  <si>
    <t>003U101</t>
  </si>
  <si>
    <t>003V100</t>
  </si>
  <si>
    <t>003V101</t>
  </si>
  <si>
    <t>003V103</t>
  </si>
  <si>
    <t>富田林市</t>
  </si>
  <si>
    <t>003A400</t>
  </si>
  <si>
    <t>久野喜台</t>
  </si>
  <si>
    <t>003A500</t>
  </si>
  <si>
    <t>富田林北</t>
  </si>
  <si>
    <t>003A503</t>
  </si>
  <si>
    <t>富田林中央(AM)</t>
  </si>
  <si>
    <t>003A506</t>
  </si>
  <si>
    <t>金剛</t>
  </si>
  <si>
    <t>003M400</t>
  </si>
  <si>
    <t>003M401</t>
  </si>
  <si>
    <t>寺池台</t>
  </si>
  <si>
    <t>003M502</t>
  </si>
  <si>
    <t>富田林中央</t>
  </si>
  <si>
    <t>003Y403</t>
  </si>
  <si>
    <t>003Y500</t>
  </si>
  <si>
    <t>喜志</t>
  </si>
  <si>
    <t>003Y501</t>
  </si>
  <si>
    <t>富田林</t>
  </si>
  <si>
    <t>003S403</t>
  </si>
  <si>
    <t>金剛寺池台</t>
  </si>
  <si>
    <t>003S500</t>
  </si>
  <si>
    <t>003S501</t>
  </si>
  <si>
    <t>003S503</t>
  </si>
  <si>
    <t>富田林東</t>
  </si>
  <si>
    <t>003A400N</t>
  </si>
  <si>
    <t>003A500N</t>
  </si>
  <si>
    <t>003A503N</t>
  </si>
  <si>
    <t>003A506N</t>
  </si>
  <si>
    <t>003Y500N</t>
  </si>
  <si>
    <t>003Y501N</t>
  </si>
  <si>
    <t>003U400</t>
  </si>
  <si>
    <t>003U500</t>
  </si>
  <si>
    <t>003U503</t>
  </si>
  <si>
    <t>003U506</t>
  </si>
  <si>
    <t>003V400</t>
  </si>
  <si>
    <t>003V401</t>
  </si>
  <si>
    <t>003V502</t>
  </si>
  <si>
    <t>南河内郡</t>
  </si>
  <si>
    <t>003S502</t>
  </si>
  <si>
    <t>春日</t>
  </si>
  <si>
    <t>河内長野市</t>
  </si>
  <si>
    <t>003A600</t>
    <phoneticPr fontId="7"/>
  </si>
  <si>
    <t>千代田(AM)</t>
  </si>
  <si>
    <t>003A606</t>
    <phoneticPr fontId="7"/>
  </si>
  <si>
    <t>長野中央(AM)</t>
  </si>
  <si>
    <t>003Y601</t>
  </si>
  <si>
    <t>003Y603</t>
  </si>
  <si>
    <t>003S601</t>
  </si>
  <si>
    <t>千代田</t>
  </si>
  <si>
    <t>003S602</t>
  </si>
  <si>
    <t>河内長野</t>
  </si>
  <si>
    <t>003S603</t>
  </si>
  <si>
    <t>三日市</t>
  </si>
  <si>
    <t>003S604</t>
  </si>
  <si>
    <t>長野西</t>
  </si>
  <si>
    <t>003Y601N</t>
  </si>
  <si>
    <t>003Y603N</t>
  </si>
  <si>
    <t>003U600</t>
  </si>
  <si>
    <t>003U606</t>
  </si>
  <si>
    <t>大阪狭山市</t>
  </si>
  <si>
    <t>003A404</t>
  </si>
  <si>
    <t>大阪狭山</t>
  </si>
  <si>
    <t>003M402</t>
  </si>
  <si>
    <t>狭山台</t>
  </si>
  <si>
    <t>003Y401</t>
  </si>
  <si>
    <t>003S401</t>
  </si>
  <si>
    <t>狭山遊園</t>
  </si>
  <si>
    <t>003S402</t>
  </si>
  <si>
    <t>狭山NT</t>
  </si>
  <si>
    <t>003A404N</t>
  </si>
  <si>
    <t>003M402N</t>
  </si>
  <si>
    <t>003U404</t>
  </si>
  <si>
    <t>003V402</t>
  </si>
  <si>
    <t>堺市堺区</t>
  </si>
  <si>
    <t>004A000</t>
    <phoneticPr fontId="7"/>
  </si>
  <si>
    <t>堺北･浅香山</t>
  </si>
  <si>
    <t>004A008</t>
    <phoneticPr fontId="7"/>
  </si>
  <si>
    <t>堺中央</t>
  </si>
  <si>
    <t>004A009</t>
    <phoneticPr fontId="7"/>
  </si>
  <si>
    <t>堺西</t>
  </si>
  <si>
    <t>004M001</t>
  </si>
  <si>
    <t>堺北</t>
  </si>
  <si>
    <t>004M003</t>
  </si>
  <si>
    <t>堺東</t>
  </si>
  <si>
    <t>004M015</t>
  </si>
  <si>
    <t>004Y008</t>
  </si>
  <si>
    <t>三国ｹ丘</t>
  </si>
  <si>
    <t>004Y009</t>
  </si>
  <si>
    <t>宿院</t>
  </si>
  <si>
    <t>004Y014</t>
  </si>
  <si>
    <t>堺南</t>
  </si>
  <si>
    <t>004Y017</t>
  </si>
  <si>
    <t>大仙上野芝</t>
  </si>
  <si>
    <t>004Y049</t>
  </si>
  <si>
    <t>004Y050</t>
  </si>
  <si>
    <t>004S001</t>
  </si>
  <si>
    <t>004S002</t>
  </si>
  <si>
    <t>浅香山</t>
  </si>
  <si>
    <t>004S006</t>
  </si>
  <si>
    <t>004S009</t>
  </si>
  <si>
    <t>004S011</t>
  </si>
  <si>
    <t>大仙･湊</t>
  </si>
  <si>
    <t>004A000N</t>
  </si>
  <si>
    <t>004A008N</t>
  </si>
  <si>
    <t>004A009N</t>
  </si>
  <si>
    <t>004Y008N</t>
  </si>
  <si>
    <t>004Y009N</t>
  </si>
  <si>
    <t>004Y014N</t>
  </si>
  <si>
    <t>004Y017N</t>
  </si>
  <si>
    <t>004Y049N</t>
  </si>
  <si>
    <t>004Y050N</t>
  </si>
  <si>
    <t>004U000</t>
  </si>
  <si>
    <t>004U008</t>
  </si>
  <si>
    <t>004U009</t>
  </si>
  <si>
    <t>004V001</t>
  </si>
  <si>
    <t>004V003</t>
  </si>
  <si>
    <t>004V015</t>
  </si>
  <si>
    <t>堺市中区</t>
  </si>
  <si>
    <t>004A023</t>
  </si>
  <si>
    <t>深井</t>
  </si>
  <si>
    <t>004A032</t>
  </si>
  <si>
    <t>福田</t>
  </si>
  <si>
    <t>004M025</t>
  </si>
  <si>
    <t>深井中央</t>
  </si>
  <si>
    <t>004M031</t>
  </si>
  <si>
    <t>福田･八田荘</t>
  </si>
  <si>
    <t>004Y024</t>
  </si>
  <si>
    <t>004Y035</t>
  </si>
  <si>
    <t>八田荘</t>
  </si>
  <si>
    <t>004Y036</t>
  </si>
  <si>
    <t>泉北泉ヶ丘</t>
  </si>
  <si>
    <t>004Y047</t>
  </si>
  <si>
    <t>福泉</t>
  </si>
  <si>
    <t>004S021</t>
  </si>
  <si>
    <t>004S023</t>
  </si>
  <si>
    <t>深井東</t>
  </si>
  <si>
    <t>004A023N</t>
  </si>
  <si>
    <t>004Y024N</t>
  </si>
  <si>
    <t>004Y035N</t>
  </si>
  <si>
    <t>004Y036N</t>
  </si>
  <si>
    <t>004U023</t>
  </si>
  <si>
    <t>004U032</t>
  </si>
  <si>
    <t>004V031</t>
  </si>
  <si>
    <t>堺市東区</t>
  </si>
  <si>
    <t>004A020</t>
  </si>
  <si>
    <t>初芝</t>
  </si>
  <si>
    <t>004A033</t>
  </si>
  <si>
    <t>北野田</t>
  </si>
  <si>
    <t>004M027</t>
  </si>
  <si>
    <t>004M029</t>
  </si>
  <si>
    <t>004Y022</t>
  </si>
  <si>
    <t>白鷺</t>
  </si>
  <si>
    <t>004Y038</t>
  </si>
  <si>
    <t>004S020</t>
  </si>
  <si>
    <t>004S038</t>
  </si>
  <si>
    <t>北野田駅西</t>
  </si>
  <si>
    <t>004A020N</t>
  </si>
  <si>
    <t>004A033N</t>
  </si>
  <si>
    <t>004M027N</t>
  </si>
  <si>
    <t>004M029N</t>
  </si>
  <si>
    <t>004Y022N</t>
  </si>
  <si>
    <t>004Y038N</t>
  </si>
  <si>
    <t>004U020</t>
  </si>
  <si>
    <t>004U033</t>
  </si>
  <si>
    <t>004V027</t>
  </si>
  <si>
    <t>004V029</t>
  </si>
  <si>
    <t>堺市西区</t>
  </si>
  <si>
    <t>004A024</t>
    <phoneticPr fontId="7"/>
  </si>
  <si>
    <t>上野芝</t>
  </si>
  <si>
    <t>004A027</t>
    <phoneticPr fontId="7"/>
  </si>
  <si>
    <t>浜寺</t>
  </si>
  <si>
    <t>004A030</t>
    <phoneticPr fontId="7"/>
  </si>
  <si>
    <t>鳳･和泉北</t>
  </si>
  <si>
    <t>004M023</t>
  </si>
  <si>
    <t>鳳</t>
  </si>
  <si>
    <t>004M041</t>
  </si>
  <si>
    <t>津久野上野芝</t>
  </si>
  <si>
    <t>004Y027</t>
  </si>
  <si>
    <t>004Y028</t>
  </si>
  <si>
    <t>004Y029</t>
  </si>
  <si>
    <t>津久野</t>
  </si>
  <si>
    <t>004S012</t>
  </si>
  <si>
    <t>上野芝駅前</t>
  </si>
  <si>
    <t>004S025</t>
  </si>
  <si>
    <t>004S026</t>
  </si>
  <si>
    <t>諏訪ﾉ森</t>
  </si>
  <si>
    <t>004S027</t>
  </si>
  <si>
    <t>004S028</t>
  </si>
  <si>
    <t>004A024N</t>
  </si>
  <si>
    <t>004A030N</t>
  </si>
  <si>
    <t>004M023N</t>
  </si>
  <si>
    <t>004Y029N</t>
  </si>
  <si>
    <t>004U024</t>
  </si>
  <si>
    <t>004U027</t>
  </si>
  <si>
    <t>004U030</t>
  </si>
  <si>
    <t>004V023</t>
  </si>
  <si>
    <t>004V041</t>
  </si>
  <si>
    <t>堺市南区</t>
  </si>
  <si>
    <t>004A039</t>
  </si>
  <si>
    <t>泉ヶ丘</t>
  </si>
  <si>
    <t>004A042</t>
  </si>
  <si>
    <t>泉北西</t>
  </si>
  <si>
    <t>004M032</t>
  </si>
  <si>
    <t>福泉赤坂台</t>
  </si>
  <si>
    <t>004M034</t>
  </si>
  <si>
    <t>泉ヶ丘東</t>
  </si>
  <si>
    <t>004M038</t>
  </si>
  <si>
    <t>光明池･桃山台</t>
  </si>
  <si>
    <t>004Y040</t>
  </si>
  <si>
    <t>泉北高倉台</t>
  </si>
  <si>
    <t>004Y041</t>
  </si>
  <si>
    <t>泉北中央2</t>
  </si>
  <si>
    <t>004Y042</t>
  </si>
  <si>
    <t>泉北豊田</t>
  </si>
  <si>
    <t>004Y044</t>
  </si>
  <si>
    <t>泉北中央1</t>
  </si>
  <si>
    <t>004S030</t>
  </si>
  <si>
    <t>泉ヶ丘北</t>
  </si>
  <si>
    <t>004S031</t>
  </si>
  <si>
    <t>泉ヶ丘南</t>
  </si>
  <si>
    <t>004S033</t>
  </si>
  <si>
    <t>桃山台</t>
  </si>
  <si>
    <t>004S034</t>
  </si>
  <si>
    <t>赤坂台</t>
  </si>
  <si>
    <t>004S035</t>
  </si>
  <si>
    <t>庭代台</t>
  </si>
  <si>
    <t>004A039N</t>
  </si>
  <si>
    <t>004A042N</t>
  </si>
  <si>
    <t>004M038N</t>
  </si>
  <si>
    <t>004U039</t>
  </si>
  <si>
    <t>004U042</t>
  </si>
  <si>
    <t>004V032</t>
  </si>
  <si>
    <t>004V034</t>
  </si>
  <si>
    <t>004V036</t>
  </si>
  <si>
    <t>004V038</t>
  </si>
  <si>
    <t>004V039</t>
  </si>
  <si>
    <t>堺市北区</t>
  </si>
  <si>
    <t>004A005</t>
    <phoneticPr fontId="7"/>
  </si>
  <si>
    <t>新金岡</t>
  </si>
  <si>
    <t>004A006</t>
  </si>
  <si>
    <t>北花田･東堺</t>
  </si>
  <si>
    <t>004A017</t>
  </si>
  <si>
    <t>中もず南</t>
  </si>
  <si>
    <t>004A046</t>
  </si>
  <si>
    <t>中百舌鳥北</t>
  </si>
  <si>
    <t>004M007</t>
  </si>
  <si>
    <t>堺市駅前･東浅香</t>
  </si>
  <si>
    <t>004M008</t>
  </si>
  <si>
    <t>北花田蔵前</t>
  </si>
  <si>
    <t>004M009</t>
  </si>
  <si>
    <t>東金岡</t>
  </si>
  <si>
    <t>004M010</t>
  </si>
  <si>
    <t>004M012</t>
  </si>
  <si>
    <t>南金岡</t>
  </si>
  <si>
    <t>004M014</t>
  </si>
  <si>
    <t>百舌鳥･中百舌鳥</t>
  </si>
  <si>
    <t>004Y007</t>
  </si>
  <si>
    <t>堺市駅前</t>
  </si>
  <si>
    <t>004Y019</t>
  </si>
  <si>
    <t>中百舌鳥</t>
  </si>
  <si>
    <t>004Y021</t>
  </si>
  <si>
    <t>004Y048</t>
  </si>
  <si>
    <t>北花田</t>
  </si>
  <si>
    <t>004S003</t>
  </si>
  <si>
    <t>東浅香</t>
  </si>
  <si>
    <t>004S004</t>
  </si>
  <si>
    <t>新金岡白鷺</t>
  </si>
  <si>
    <t>004S014</t>
  </si>
  <si>
    <t>百舌鳥</t>
  </si>
  <si>
    <t>004S015</t>
  </si>
  <si>
    <t>なかもず</t>
  </si>
  <si>
    <t>004A005N</t>
  </si>
  <si>
    <t>004A006N</t>
  </si>
  <si>
    <t>004A017N</t>
  </si>
  <si>
    <t>004A046N</t>
  </si>
  <si>
    <t>004Y007N</t>
  </si>
  <si>
    <t>004Y019N</t>
  </si>
  <si>
    <t>004Y021N</t>
  </si>
  <si>
    <t>004Y048N</t>
  </si>
  <si>
    <t>004U005</t>
  </si>
  <si>
    <t>004U006</t>
  </si>
  <si>
    <t>004U017</t>
  </si>
  <si>
    <t>004U046</t>
  </si>
  <si>
    <t>004V007</t>
  </si>
  <si>
    <t>004V008</t>
  </si>
  <si>
    <t>004V009</t>
  </si>
  <si>
    <t>004V010</t>
  </si>
  <si>
    <t>004V014</t>
  </si>
  <si>
    <t>堺市美原区</t>
  </si>
  <si>
    <t>003A401</t>
    <phoneticPr fontId="3"/>
  </si>
  <si>
    <t>美原</t>
  </si>
  <si>
    <t>004M028</t>
  </si>
  <si>
    <t>003Y400</t>
  </si>
  <si>
    <t>003S400</t>
  </si>
  <si>
    <t>003A401N</t>
  </si>
  <si>
    <t>004M028N</t>
  </si>
  <si>
    <t>003U401</t>
  </si>
  <si>
    <t>004V028</t>
  </si>
  <si>
    <t>泉大津市</t>
  </si>
  <si>
    <t>004A201</t>
    <phoneticPr fontId="7"/>
  </si>
  <si>
    <t>泉大津</t>
  </si>
  <si>
    <t>004M200</t>
  </si>
  <si>
    <t>004Y200</t>
  </si>
  <si>
    <t>泉大津北</t>
  </si>
  <si>
    <t>004Y204</t>
  </si>
  <si>
    <t>004Y301</t>
  </si>
  <si>
    <t>泉大津北東</t>
  </si>
  <si>
    <t>004S200</t>
  </si>
  <si>
    <t>助松</t>
  </si>
  <si>
    <t>004S201</t>
  </si>
  <si>
    <t>004A201N</t>
  </si>
  <si>
    <t>004U201</t>
  </si>
  <si>
    <t>004V200</t>
  </si>
  <si>
    <t>高石市</t>
  </si>
  <si>
    <t>004A101</t>
  </si>
  <si>
    <t>高石</t>
  </si>
  <si>
    <t>004M102</t>
  </si>
  <si>
    <t>高石東</t>
  </si>
  <si>
    <t>004M105</t>
  </si>
  <si>
    <t>004Y100</t>
  </si>
  <si>
    <t>高石･綾園</t>
  </si>
  <si>
    <t>004Y101</t>
  </si>
  <si>
    <t>東羽衣</t>
  </si>
  <si>
    <t>004Y103</t>
  </si>
  <si>
    <t>富木</t>
  </si>
  <si>
    <t>004S101</t>
  </si>
  <si>
    <t>004A101N</t>
  </si>
  <si>
    <t>004M102N</t>
  </si>
  <si>
    <t>004M105N</t>
  </si>
  <si>
    <t>004U101</t>
  </si>
  <si>
    <t>004V102</t>
  </si>
  <si>
    <t>004V105</t>
  </si>
  <si>
    <t>岸和田市</t>
  </si>
  <si>
    <t>004A401</t>
  </si>
  <si>
    <t>春木</t>
  </si>
  <si>
    <t>004A404</t>
  </si>
  <si>
    <t>岸和田</t>
  </si>
  <si>
    <t>004A405</t>
    <phoneticPr fontId="7"/>
  </si>
  <si>
    <t>東岸和田</t>
  </si>
  <si>
    <t>004A406</t>
  </si>
  <si>
    <t>久米田</t>
  </si>
  <si>
    <t>004A407</t>
  </si>
  <si>
    <t>岸和田山直</t>
  </si>
  <si>
    <t>004M402</t>
  </si>
  <si>
    <t>吉井</t>
  </si>
  <si>
    <t>004M403</t>
  </si>
  <si>
    <t>004M404</t>
  </si>
  <si>
    <t>004M405</t>
  </si>
  <si>
    <t>岸和田南</t>
  </si>
  <si>
    <t>004M406</t>
  </si>
  <si>
    <t>004M409</t>
  </si>
  <si>
    <t>東岸和田･下松</t>
  </si>
  <si>
    <t>004Y402</t>
  </si>
  <si>
    <t>春木忠岡</t>
  </si>
  <si>
    <t>004Y403</t>
  </si>
  <si>
    <t>東春木</t>
  </si>
  <si>
    <t>004Y404</t>
  </si>
  <si>
    <t>和泉大宮</t>
  </si>
  <si>
    <t>004Y409</t>
  </si>
  <si>
    <t>004Y411</t>
  </si>
  <si>
    <t>岸和田和泉</t>
  </si>
  <si>
    <t>004Y412</t>
  </si>
  <si>
    <t>岸和田中央</t>
  </si>
  <si>
    <t>004S401</t>
  </si>
  <si>
    <t>004S403</t>
  </si>
  <si>
    <t>岸和田北</t>
  </si>
  <si>
    <t>004S404</t>
  </si>
  <si>
    <t>004S405</t>
  </si>
  <si>
    <t>004S406</t>
  </si>
  <si>
    <t>004S409</t>
  </si>
  <si>
    <t>004A401N</t>
  </si>
  <si>
    <t>004A404N</t>
  </si>
  <si>
    <t>004A405N</t>
  </si>
  <si>
    <t>004A406N</t>
  </si>
  <si>
    <t>004A407N</t>
  </si>
  <si>
    <t>004M402N</t>
  </si>
  <si>
    <t>004M403N</t>
  </si>
  <si>
    <t>004M404N</t>
  </si>
  <si>
    <t>004M405N</t>
  </si>
  <si>
    <t>004M409N</t>
  </si>
  <si>
    <t>004U401</t>
  </si>
  <si>
    <t>004U404</t>
  </si>
  <si>
    <t>004U405</t>
  </si>
  <si>
    <t>004U406</t>
  </si>
  <si>
    <t>004U407</t>
  </si>
  <si>
    <t>004V402</t>
  </si>
  <si>
    <t>004V404</t>
  </si>
  <si>
    <t>004V406</t>
  </si>
  <si>
    <t>004V409</t>
  </si>
  <si>
    <t>泉北郡</t>
  </si>
  <si>
    <t>004S400</t>
  </si>
  <si>
    <t>忠岡</t>
  </si>
  <si>
    <t>貝塚市</t>
  </si>
  <si>
    <t>004A500</t>
    <phoneticPr fontId="7"/>
  </si>
  <si>
    <t>貝塚</t>
  </si>
  <si>
    <t>004M500</t>
  </si>
  <si>
    <t>004M503</t>
  </si>
  <si>
    <t>和泉橋本</t>
  </si>
  <si>
    <t>004Y500</t>
  </si>
  <si>
    <t>004Y501</t>
  </si>
  <si>
    <t>二色浜･鶴原</t>
  </si>
  <si>
    <t>004Y502</t>
  </si>
  <si>
    <t>橋本水間</t>
  </si>
  <si>
    <t>004Y504</t>
  </si>
  <si>
    <t>東貝塚</t>
  </si>
  <si>
    <t>004S500</t>
  </si>
  <si>
    <t>004S501</t>
  </si>
  <si>
    <t>二色ﾉ浜･井原ﾉ里</t>
  </si>
  <si>
    <t>004S502</t>
  </si>
  <si>
    <t>004S503</t>
  </si>
  <si>
    <t>橋本･水間</t>
  </si>
  <si>
    <t>004A500N</t>
  </si>
  <si>
    <t>004U500</t>
  </si>
  <si>
    <t>004V500</t>
  </si>
  <si>
    <t>004V503</t>
  </si>
  <si>
    <t>泉佐野市</t>
  </si>
  <si>
    <t>004A605</t>
  </si>
  <si>
    <t>泉佐野(AM)</t>
  </si>
  <si>
    <t>004M603</t>
  </si>
  <si>
    <t>泉佐野田尻町</t>
  </si>
  <si>
    <t>004Y602</t>
  </si>
  <si>
    <t>井原の里</t>
  </si>
  <si>
    <t>004Y604</t>
  </si>
  <si>
    <t>南佐野</t>
  </si>
  <si>
    <t>004Y606</t>
  </si>
  <si>
    <t>日根野</t>
  </si>
  <si>
    <t>004Y608</t>
  </si>
  <si>
    <t>吉見泉佐野</t>
  </si>
  <si>
    <t>004S602</t>
  </si>
  <si>
    <t>関空泉佐野</t>
  </si>
  <si>
    <t>004A605N</t>
  </si>
  <si>
    <t>004Y604N</t>
  </si>
  <si>
    <t>004Y608N</t>
  </si>
  <si>
    <t>004U605</t>
  </si>
  <si>
    <t>004V603</t>
  </si>
  <si>
    <t>和泉市</t>
  </si>
  <si>
    <t>004A303</t>
  </si>
  <si>
    <t>北池田</t>
  </si>
  <si>
    <t>004A304</t>
  </si>
  <si>
    <t>和泉光明池(AM)</t>
  </si>
  <si>
    <t>004A305</t>
  </si>
  <si>
    <t>府中</t>
  </si>
  <si>
    <t>004A306</t>
  </si>
  <si>
    <t>和泉中央(AM)</t>
  </si>
  <si>
    <t>004M300</t>
  </si>
  <si>
    <t>和泉</t>
  </si>
  <si>
    <t>004M301</t>
  </si>
  <si>
    <t>和泉府中</t>
  </si>
  <si>
    <t>004Y302</t>
  </si>
  <si>
    <t>004Y303</t>
  </si>
  <si>
    <t>泉州北池田</t>
  </si>
  <si>
    <t>004Y304</t>
  </si>
  <si>
    <t>横山(合)</t>
  </si>
  <si>
    <t>004Y307</t>
  </si>
  <si>
    <t>北信太･信太山</t>
  </si>
  <si>
    <t>004Y309</t>
  </si>
  <si>
    <t>和泉中央</t>
  </si>
  <si>
    <t>004Y310</t>
  </si>
  <si>
    <t>南いずみ中央</t>
  </si>
  <si>
    <t>004S302</t>
  </si>
  <si>
    <t>004S306</t>
  </si>
  <si>
    <t>004A303N</t>
  </si>
  <si>
    <t>004A304N</t>
  </si>
  <si>
    <t>004A305N</t>
  </si>
  <si>
    <t>004A306N</t>
  </si>
  <si>
    <t>004M300N</t>
  </si>
  <si>
    <t>004M301N</t>
  </si>
  <si>
    <t>004Y304N</t>
  </si>
  <si>
    <t>004U303</t>
  </si>
  <si>
    <t>004U304</t>
  </si>
  <si>
    <t>004U305</t>
  </si>
  <si>
    <t>004U306</t>
  </si>
  <si>
    <t>004V300</t>
  </si>
  <si>
    <t>004V301</t>
  </si>
  <si>
    <t>泉南市</t>
  </si>
  <si>
    <t>004Y703</t>
  </si>
  <si>
    <t>和泉一丘</t>
  </si>
  <si>
    <t>004Y704</t>
  </si>
  <si>
    <t>和泉砂川</t>
  </si>
  <si>
    <t>004S701</t>
  </si>
  <si>
    <t>泉南新家</t>
  </si>
  <si>
    <t>004S705</t>
  </si>
  <si>
    <t>りんくうﾀｳﾝ</t>
  </si>
  <si>
    <t>阪南市</t>
  </si>
  <si>
    <t>004A703</t>
  </si>
  <si>
    <t>尾崎</t>
  </si>
  <si>
    <t>004M704</t>
  </si>
  <si>
    <t>004Y707</t>
  </si>
  <si>
    <t>阪南･樽井</t>
  </si>
  <si>
    <t>004Y708</t>
  </si>
  <si>
    <t>阪南東</t>
  </si>
  <si>
    <t>004S706</t>
  </si>
  <si>
    <t>阪南尾崎</t>
  </si>
  <si>
    <t>004S708</t>
  </si>
  <si>
    <t>箱作</t>
  </si>
  <si>
    <t>004A703N</t>
  </si>
  <si>
    <t>A尾崎</t>
  </si>
  <si>
    <t>004U703</t>
  </si>
  <si>
    <t>004V704</t>
  </si>
  <si>
    <t>M尾崎</t>
  </si>
  <si>
    <t>泉南郡</t>
  </si>
  <si>
    <t>004A705</t>
  </si>
  <si>
    <t>箱作･岬(AM)</t>
  </si>
  <si>
    <t>004M708</t>
  </si>
  <si>
    <t>孝子(合)</t>
  </si>
  <si>
    <t>004M710</t>
  </si>
  <si>
    <t>多奈川(MS)</t>
  </si>
  <si>
    <t>004M711</t>
  </si>
  <si>
    <t>岬町(MS)</t>
  </si>
  <si>
    <t>004M609</t>
  </si>
  <si>
    <t>熊取</t>
  </si>
  <si>
    <t>004Y709</t>
  </si>
  <si>
    <t>淡輪</t>
  </si>
  <si>
    <t>004Y711</t>
  </si>
  <si>
    <t>岬中央</t>
  </si>
  <si>
    <t>004Y605</t>
  </si>
  <si>
    <t>熊取東佐野</t>
  </si>
  <si>
    <t>004S709</t>
  </si>
  <si>
    <t>004S710</t>
  </si>
  <si>
    <t>深日</t>
  </si>
  <si>
    <t>004S603</t>
  </si>
  <si>
    <t>004A705N</t>
  </si>
  <si>
    <t>A箱作･岬(AM)</t>
  </si>
  <si>
    <t>004U705</t>
  </si>
  <si>
    <t>004V609</t>
  </si>
  <si>
    <t>M熊取</t>
  </si>
  <si>
    <t>豊能郡</t>
  </si>
  <si>
    <t>001A700</t>
  </si>
  <si>
    <t>中能勢(合)</t>
  </si>
  <si>
    <t>001A701</t>
  </si>
  <si>
    <t>西能勢(合)</t>
  </si>
  <si>
    <t>001A702</t>
  </si>
  <si>
    <t>ときわ台</t>
  </si>
  <si>
    <t>001M700</t>
  </si>
  <si>
    <t>東能勢(合)</t>
  </si>
  <si>
    <t>001M703</t>
  </si>
  <si>
    <t>001Y700</t>
  </si>
  <si>
    <t>能勢</t>
  </si>
  <si>
    <t>001Y701</t>
  </si>
  <si>
    <t>東能勢</t>
  </si>
  <si>
    <t>001Y703</t>
  </si>
  <si>
    <t>001S700</t>
  </si>
  <si>
    <t>001S701</t>
  </si>
  <si>
    <t>吉川</t>
  </si>
  <si>
    <t>001A700N</t>
  </si>
  <si>
    <t>A中能勢(合)</t>
  </si>
  <si>
    <t>001A701N</t>
  </si>
  <si>
    <t>A西能勢(合)</t>
  </si>
  <si>
    <t>001Y700N</t>
  </si>
  <si>
    <t>Y能勢</t>
  </si>
  <si>
    <t>001A702N</t>
  </si>
  <si>
    <t>Aときわ台</t>
  </si>
  <si>
    <t>001M700N</t>
  </si>
  <si>
    <t>M東能勢(合)</t>
  </si>
  <si>
    <t>001M703N</t>
  </si>
  <si>
    <t>Mときわ台</t>
  </si>
  <si>
    <t>001U702</t>
  </si>
  <si>
    <t>001V703</t>
  </si>
  <si>
    <t>2024年4月改定版(24.3.22作成)</t>
    <phoneticPr fontId="7"/>
  </si>
  <si>
    <t>ポスティング</t>
    <phoneticPr fontId="4"/>
  </si>
  <si>
    <t>総枚数は入力不要です</t>
    <rPh sb="0" eb="1">
      <t>ソウ</t>
    </rPh>
    <rPh sb="1" eb="2">
      <t>マイ</t>
    </rPh>
    <rPh sb="2" eb="3">
      <t>スウ</t>
    </rPh>
    <rPh sb="4" eb="6">
      <t>ニュウリョク</t>
    </rPh>
    <rPh sb="6" eb="8">
      <t>フヨウ</t>
    </rPh>
    <phoneticPr fontId="8"/>
  </si>
  <si>
    <t>ポスティング　計</t>
    <rPh sb="7" eb="8">
      <t>ケイ</t>
    </rPh>
    <phoneticPr fontId="4"/>
  </si>
  <si>
    <t>大阪市
ポスティング合計</t>
    <rPh sb="0" eb="3">
      <t>オオサカシ</t>
    </rPh>
    <rPh sb="10" eb="12">
      <t>ゴウケイ</t>
    </rPh>
    <phoneticPr fontId="7"/>
  </si>
  <si>
    <t>ポスティング　計</t>
    <rPh sb="7" eb="8">
      <t>ケイ</t>
    </rPh>
    <phoneticPr fontId="7"/>
  </si>
  <si>
    <t>大阪府
ポスティング合計</t>
    <rPh sb="0" eb="3">
      <t>オオサカフ</t>
    </rPh>
    <rPh sb="10" eb="12">
      <t>ゴウケイ</t>
    </rPh>
    <phoneticPr fontId="7"/>
  </si>
  <si>
    <t>ポスティング　※全数必須</t>
    <rPh sb="8" eb="12">
      <t>ゼンスウヒッス</t>
    </rPh>
    <phoneticPr fontId="3"/>
  </si>
  <si>
    <t>ポスティング
配布部数計</t>
    <phoneticPr fontId="3"/>
  </si>
  <si>
    <t>朝日）上町四天王寺</t>
    <rPh sb="0" eb="2">
      <t>アサヒ</t>
    </rPh>
    <phoneticPr fontId="3"/>
  </si>
  <si>
    <t>朝日）九条</t>
    <phoneticPr fontId="3"/>
  </si>
  <si>
    <t>朝日）西淀川(AM)</t>
    <phoneticPr fontId="3"/>
  </si>
  <si>
    <t>朝日）西淀西(AM)</t>
    <phoneticPr fontId="3"/>
  </si>
  <si>
    <t>朝日）淀川</t>
    <phoneticPr fontId="3"/>
  </si>
  <si>
    <t>朝日）三国</t>
    <phoneticPr fontId="3"/>
  </si>
  <si>
    <t>朝日）新大阪</t>
    <phoneticPr fontId="3"/>
  </si>
  <si>
    <t>毎日）松屋町</t>
    <rPh sb="0" eb="2">
      <t>マイニチ</t>
    </rPh>
    <phoneticPr fontId="3"/>
  </si>
  <si>
    <t>毎日）谷町</t>
    <phoneticPr fontId="3"/>
  </si>
  <si>
    <t>毎日）高麗橋</t>
    <phoneticPr fontId="3"/>
  </si>
  <si>
    <t>毎日）松屋町</t>
    <phoneticPr fontId="3"/>
  </si>
  <si>
    <t>毎日）心斎橋(MA)</t>
    <phoneticPr fontId="3"/>
  </si>
  <si>
    <t>毎日）京町堀(MA)</t>
    <phoneticPr fontId="3"/>
  </si>
  <si>
    <t>毎日）四ﾂ橋(MA)</t>
    <phoneticPr fontId="3"/>
  </si>
  <si>
    <t>毎日）九条</t>
    <phoneticPr fontId="3"/>
  </si>
  <si>
    <t>毎日）十三塚本</t>
    <phoneticPr fontId="3"/>
  </si>
  <si>
    <t>毎日）淀川西</t>
    <phoneticPr fontId="3"/>
  </si>
  <si>
    <t>毎日）淀川三国</t>
    <phoneticPr fontId="3"/>
  </si>
  <si>
    <t>毎日）十三東･新大阪</t>
    <phoneticPr fontId="3"/>
  </si>
  <si>
    <t>読売）野里</t>
    <rPh sb="0" eb="2">
      <t>ヨミウリ</t>
    </rPh>
    <phoneticPr fontId="3"/>
  </si>
  <si>
    <t>読売）姫島</t>
    <phoneticPr fontId="3"/>
  </si>
  <si>
    <t>読売）西淀南</t>
    <phoneticPr fontId="3"/>
  </si>
  <si>
    <t>読売）淀川</t>
    <phoneticPr fontId="3"/>
  </si>
  <si>
    <t>大淀</t>
    <phoneticPr fontId="3"/>
  </si>
  <si>
    <t>朝日）淡路･豊里</t>
    <rPh sb="0" eb="2">
      <t>アサヒ</t>
    </rPh>
    <phoneticPr fontId="3"/>
  </si>
  <si>
    <t>朝日）上新庄</t>
    <phoneticPr fontId="3"/>
  </si>
  <si>
    <t>朝日）淡路･豊里</t>
    <phoneticPr fontId="3"/>
  </si>
  <si>
    <t>朝日）西天満</t>
    <phoneticPr fontId="3"/>
  </si>
  <si>
    <t>朝日）天六大淀</t>
    <phoneticPr fontId="3"/>
  </si>
  <si>
    <t>朝日）梅田北</t>
    <phoneticPr fontId="3"/>
  </si>
  <si>
    <t>朝日）野田･福島</t>
    <phoneticPr fontId="3"/>
  </si>
  <si>
    <t>朝日）都島</t>
    <phoneticPr fontId="3"/>
  </si>
  <si>
    <t>毎日）大道豊里</t>
    <rPh sb="0" eb="2">
      <t>マイニチ</t>
    </rPh>
    <phoneticPr fontId="3"/>
  </si>
  <si>
    <t>毎日）瑞光上新庄</t>
    <phoneticPr fontId="3"/>
  </si>
  <si>
    <t>毎日）淡路</t>
    <phoneticPr fontId="3"/>
  </si>
  <si>
    <t>毎日）天六</t>
    <phoneticPr fontId="3"/>
  </si>
  <si>
    <t>毎日）天満中崎町梅田</t>
    <phoneticPr fontId="3"/>
  </si>
  <si>
    <t>毎日）福島</t>
    <phoneticPr fontId="3"/>
  </si>
  <si>
    <t>毎日）野田</t>
    <phoneticPr fontId="3"/>
  </si>
  <si>
    <t>毎日）福島北</t>
    <phoneticPr fontId="3"/>
  </si>
  <si>
    <t>毎日）都島</t>
    <phoneticPr fontId="3"/>
  </si>
  <si>
    <t>毎日）高倉</t>
    <phoneticPr fontId="3"/>
  </si>
  <si>
    <t>読売）淡路</t>
    <rPh sb="0" eb="2">
      <t>ヨミウリ</t>
    </rPh>
    <phoneticPr fontId="3"/>
  </si>
  <si>
    <t>読売）下新庄</t>
    <phoneticPr fontId="3"/>
  </si>
  <si>
    <t>読売）上新庄</t>
    <phoneticPr fontId="3"/>
  </si>
  <si>
    <t>読売）豊里</t>
    <phoneticPr fontId="3"/>
  </si>
  <si>
    <t>読売）瑞光</t>
    <phoneticPr fontId="3"/>
  </si>
  <si>
    <t>読売）井高野</t>
    <phoneticPr fontId="3"/>
  </si>
  <si>
    <t>読売）北</t>
    <phoneticPr fontId="3"/>
  </si>
  <si>
    <t>読売）都島</t>
    <phoneticPr fontId="3"/>
  </si>
  <si>
    <t>読売）高倉</t>
    <phoneticPr fontId="3"/>
  </si>
  <si>
    <t>読売）都島北</t>
    <phoneticPr fontId="3"/>
  </si>
  <si>
    <t>朝日）今市高殿</t>
    <rPh sb="0" eb="2">
      <t>アサヒ</t>
    </rPh>
    <phoneticPr fontId="3"/>
  </si>
  <si>
    <t>朝日）森小路</t>
    <phoneticPr fontId="3"/>
  </si>
  <si>
    <t>朝日）今市高殿</t>
    <phoneticPr fontId="3"/>
  </si>
  <si>
    <t>朝日）市岡</t>
    <phoneticPr fontId="3"/>
  </si>
  <si>
    <t>朝日）大正泉尾</t>
    <phoneticPr fontId="3"/>
  </si>
  <si>
    <t>毎日）赤川</t>
    <rPh sb="0" eb="2">
      <t>マイニチ</t>
    </rPh>
    <phoneticPr fontId="3"/>
  </si>
  <si>
    <t>毎日）千林大宮</t>
    <rPh sb="0" eb="2">
      <t>マイニチ</t>
    </rPh>
    <phoneticPr fontId="3"/>
  </si>
  <si>
    <t>毎日）新森</t>
    <rPh sb="0" eb="2">
      <t>マイニチ</t>
    </rPh>
    <phoneticPr fontId="3"/>
  </si>
  <si>
    <t>毎日）西九条(MA)</t>
    <rPh sb="0" eb="2">
      <t>マイニチ</t>
    </rPh>
    <phoneticPr fontId="3"/>
  </si>
  <si>
    <t>毎日）西九条</t>
    <rPh sb="0" eb="2">
      <t>マイニチ</t>
    </rPh>
    <phoneticPr fontId="3"/>
  </si>
  <si>
    <t>毎日）みなと(MA)</t>
    <rPh sb="0" eb="2">
      <t>マイニチ</t>
    </rPh>
    <phoneticPr fontId="3"/>
  </si>
  <si>
    <t>毎日）みなと</t>
    <rPh sb="0" eb="2">
      <t>マイニチ</t>
    </rPh>
    <phoneticPr fontId="3"/>
  </si>
  <si>
    <t>毎日）大正橋</t>
    <rPh sb="0" eb="2">
      <t>マイニチ</t>
    </rPh>
    <phoneticPr fontId="3"/>
  </si>
  <si>
    <t>毎日）南恩加島</t>
    <rPh sb="0" eb="2">
      <t>マイニチ</t>
    </rPh>
    <phoneticPr fontId="3"/>
  </si>
  <si>
    <t>読売）赤川</t>
    <rPh sb="0" eb="2">
      <t>ヨミウリ</t>
    </rPh>
    <phoneticPr fontId="3"/>
  </si>
  <si>
    <t>読売）このはな</t>
    <phoneticPr fontId="3"/>
  </si>
  <si>
    <t>読売）弁天町</t>
    <phoneticPr fontId="3"/>
  </si>
  <si>
    <t>読売）みなと中央</t>
    <phoneticPr fontId="3"/>
  </si>
  <si>
    <t>読売）朝潮橋</t>
    <phoneticPr fontId="3"/>
  </si>
  <si>
    <t>読売）大正</t>
    <phoneticPr fontId="3"/>
  </si>
  <si>
    <t>読売）大正南</t>
    <phoneticPr fontId="3"/>
  </si>
  <si>
    <t>朝日）阿倍野北</t>
    <rPh sb="0" eb="2">
      <t>アサヒ</t>
    </rPh>
    <phoneticPr fontId="3"/>
  </si>
  <si>
    <t>朝日）阿倍野南</t>
    <phoneticPr fontId="3"/>
  </si>
  <si>
    <t>朝日）阿倍野北</t>
    <phoneticPr fontId="3"/>
  </si>
  <si>
    <t>朝日）天下茶屋</t>
    <phoneticPr fontId="3"/>
  </si>
  <si>
    <t>毎日）桜川(MA)</t>
    <rPh sb="0" eb="2">
      <t>マイニチ</t>
    </rPh>
    <phoneticPr fontId="3"/>
  </si>
  <si>
    <t>毎日）難波(MA)</t>
    <phoneticPr fontId="3"/>
  </si>
  <si>
    <t>毎日）桜川(MA)</t>
    <phoneticPr fontId="3"/>
  </si>
  <si>
    <t>毎日）恵美須町</t>
    <phoneticPr fontId="3"/>
  </si>
  <si>
    <t>毎日）阿倍野</t>
    <phoneticPr fontId="3"/>
  </si>
  <si>
    <t>毎日）北畠･播磨町</t>
    <phoneticPr fontId="3"/>
  </si>
  <si>
    <t>毎日）天下茶屋</t>
    <phoneticPr fontId="3"/>
  </si>
  <si>
    <t>毎日）梅通</t>
    <phoneticPr fontId="3"/>
  </si>
  <si>
    <t>毎日）西成中央</t>
    <phoneticPr fontId="3"/>
  </si>
  <si>
    <t>毎日）天王寺</t>
    <phoneticPr fontId="3"/>
  </si>
  <si>
    <t>読売）浪速</t>
    <rPh sb="0" eb="2">
      <t>ヨミウリ</t>
    </rPh>
    <phoneticPr fontId="3"/>
  </si>
  <si>
    <t>読売）阿倍野</t>
    <phoneticPr fontId="3"/>
  </si>
  <si>
    <t>読売）あべの南</t>
    <phoneticPr fontId="3"/>
  </si>
  <si>
    <t>読売）津守</t>
    <phoneticPr fontId="3"/>
  </si>
  <si>
    <t>読売）天下茶屋</t>
    <phoneticPr fontId="3"/>
  </si>
  <si>
    <t>読売）玉出</t>
    <phoneticPr fontId="3"/>
  </si>
  <si>
    <t>朝日）大池橋</t>
    <rPh sb="0" eb="2">
      <t>アサヒ</t>
    </rPh>
    <phoneticPr fontId="3"/>
  </si>
  <si>
    <t>朝日）今里中央</t>
    <phoneticPr fontId="3"/>
  </si>
  <si>
    <t>朝日）大池橋北</t>
    <phoneticPr fontId="3"/>
  </si>
  <si>
    <t>朝日）大池橋</t>
    <phoneticPr fontId="3"/>
  </si>
  <si>
    <t>朝日）森ﾉ宮</t>
    <phoneticPr fontId="3"/>
  </si>
  <si>
    <t>朝日）城東北</t>
    <phoneticPr fontId="3"/>
  </si>
  <si>
    <t>朝日）城東南</t>
    <phoneticPr fontId="3"/>
  </si>
  <si>
    <t>朝日）放出</t>
    <phoneticPr fontId="3"/>
  </si>
  <si>
    <t>朝日）徳庵</t>
    <phoneticPr fontId="3"/>
  </si>
  <si>
    <t>毎日）桃谷寺田町</t>
    <rPh sb="0" eb="2">
      <t>マイニチ</t>
    </rPh>
    <phoneticPr fontId="3"/>
  </si>
  <si>
    <t>毎日）生野北(MA)</t>
    <phoneticPr fontId="3"/>
  </si>
  <si>
    <t>毎日）田島(MA)</t>
    <phoneticPr fontId="3"/>
  </si>
  <si>
    <t>毎日）巽(MA)</t>
    <phoneticPr fontId="3"/>
  </si>
  <si>
    <t>毎日）桃谷寺田町</t>
    <phoneticPr fontId="3"/>
  </si>
  <si>
    <t>毎日）布施深江</t>
    <phoneticPr fontId="3"/>
  </si>
  <si>
    <t>毎日）東成</t>
    <phoneticPr fontId="3"/>
  </si>
  <si>
    <t>毎日）古市今福鶴見</t>
    <phoneticPr fontId="3"/>
  </si>
  <si>
    <t>毎日）城東</t>
    <phoneticPr fontId="3"/>
  </si>
  <si>
    <t>毎日）野江関目</t>
    <phoneticPr fontId="3"/>
  </si>
  <si>
    <t>毎日）中茶屋横堤</t>
    <phoneticPr fontId="3"/>
  </si>
  <si>
    <t>毎日）放出</t>
    <phoneticPr fontId="3"/>
  </si>
  <si>
    <t>毎日）徳庵今津</t>
    <phoneticPr fontId="3"/>
  </si>
  <si>
    <t>読売）東成</t>
    <rPh sb="0" eb="2">
      <t>ヨミウリ</t>
    </rPh>
    <phoneticPr fontId="3"/>
  </si>
  <si>
    <t>読売）城東</t>
    <rPh sb="0" eb="2">
      <t>ヨミウリ</t>
    </rPh>
    <phoneticPr fontId="3"/>
  </si>
  <si>
    <t>朝日）帝塚山</t>
    <rPh sb="0" eb="2">
      <t>アサヒ</t>
    </rPh>
    <phoneticPr fontId="3"/>
  </si>
  <si>
    <t>朝日）長居</t>
    <phoneticPr fontId="3"/>
  </si>
  <si>
    <t>朝日）あびこ中央</t>
    <phoneticPr fontId="3"/>
  </si>
  <si>
    <t>朝日）住吉</t>
    <phoneticPr fontId="3"/>
  </si>
  <si>
    <t>住吉</t>
    <phoneticPr fontId="3"/>
  </si>
  <si>
    <t>朝日）住吉</t>
    <rPh sb="0" eb="2">
      <t>アサヒ</t>
    </rPh>
    <phoneticPr fontId="3"/>
  </si>
  <si>
    <t>朝日）あびこ中央</t>
    <rPh sb="0" eb="2">
      <t>アサヒ</t>
    </rPh>
    <phoneticPr fontId="3"/>
  </si>
  <si>
    <t>朝日）東部市場</t>
    <rPh sb="0" eb="2">
      <t>アサヒ</t>
    </rPh>
    <phoneticPr fontId="3"/>
  </si>
  <si>
    <t>朝日）東住吉中央</t>
    <rPh sb="0" eb="2">
      <t>アサヒ</t>
    </rPh>
    <phoneticPr fontId="3"/>
  </si>
  <si>
    <t>朝日）加賀屋</t>
    <rPh sb="0" eb="2">
      <t>アサヒ</t>
    </rPh>
    <phoneticPr fontId="3"/>
  </si>
  <si>
    <t>朝日）住之江</t>
    <rPh sb="0" eb="2">
      <t>アサヒ</t>
    </rPh>
    <phoneticPr fontId="3"/>
  </si>
  <si>
    <t>朝日）南港PT</t>
    <rPh sb="0" eb="2">
      <t>アサヒ</t>
    </rPh>
    <phoneticPr fontId="3"/>
  </si>
  <si>
    <t>朝日）平野･喜連</t>
    <rPh sb="0" eb="2">
      <t>アサヒ</t>
    </rPh>
    <phoneticPr fontId="3"/>
  </si>
  <si>
    <t>朝日）北平野</t>
    <rPh sb="0" eb="2">
      <t>アサヒ</t>
    </rPh>
    <phoneticPr fontId="3"/>
  </si>
  <si>
    <t>朝日）長吉</t>
    <rPh sb="0" eb="2">
      <t>アサヒ</t>
    </rPh>
    <phoneticPr fontId="3"/>
  </si>
  <si>
    <t>毎日）住吉</t>
    <rPh sb="0" eb="2">
      <t>マイニチ</t>
    </rPh>
    <phoneticPr fontId="3"/>
  </si>
  <si>
    <t>毎日）住吉</t>
    <phoneticPr fontId="3"/>
  </si>
  <si>
    <t>毎日）長居</t>
    <phoneticPr fontId="3"/>
  </si>
  <si>
    <t>毎日）杉本町･あびこ</t>
    <phoneticPr fontId="3"/>
  </si>
  <si>
    <t>毎日）苅田</t>
    <phoneticPr fontId="3"/>
  </si>
  <si>
    <t>毎日）育和</t>
    <phoneticPr fontId="3"/>
  </si>
  <si>
    <t>毎日）南田辺</t>
    <phoneticPr fontId="3"/>
  </si>
  <si>
    <t>毎日）今川</t>
    <phoneticPr fontId="3"/>
  </si>
  <si>
    <t>毎日）針中野</t>
    <phoneticPr fontId="3"/>
  </si>
  <si>
    <t>毎日）加賀屋</t>
    <phoneticPr fontId="3"/>
  </si>
  <si>
    <t>毎日）住之江</t>
    <phoneticPr fontId="3"/>
  </si>
  <si>
    <t>毎日）我孫子道</t>
    <phoneticPr fontId="3"/>
  </si>
  <si>
    <t>毎日）南港PT</t>
    <phoneticPr fontId="3"/>
  </si>
  <si>
    <t>毎日）西平野</t>
    <phoneticPr fontId="3"/>
  </si>
  <si>
    <t>毎日）平野</t>
    <phoneticPr fontId="3"/>
  </si>
  <si>
    <t>毎日）加美</t>
    <phoneticPr fontId="3"/>
  </si>
  <si>
    <t>毎日）喜連</t>
    <phoneticPr fontId="3"/>
  </si>
  <si>
    <t>毎日）東平野(MA)</t>
    <phoneticPr fontId="3"/>
  </si>
  <si>
    <t>毎日）長吉</t>
    <phoneticPr fontId="3"/>
  </si>
  <si>
    <t>毎日）西瓜破</t>
    <phoneticPr fontId="3"/>
  </si>
  <si>
    <t>読売）帝塚山</t>
    <rPh sb="0" eb="2">
      <t>ヨミウリ</t>
    </rPh>
    <phoneticPr fontId="3"/>
  </si>
  <si>
    <t>読売）住吉</t>
    <phoneticPr fontId="3"/>
  </si>
  <si>
    <t>読売）我孫子西</t>
    <phoneticPr fontId="3"/>
  </si>
  <si>
    <t>読売）我孫子東</t>
    <phoneticPr fontId="3"/>
  </si>
  <si>
    <t>読売）長居南</t>
    <phoneticPr fontId="3"/>
  </si>
  <si>
    <t>読売）東住吉今川</t>
    <phoneticPr fontId="3"/>
  </si>
  <si>
    <t>読売）長居公園</t>
    <phoneticPr fontId="3"/>
  </si>
  <si>
    <t>読売）住之江中央</t>
    <phoneticPr fontId="3"/>
  </si>
  <si>
    <t>読売）長吉</t>
    <phoneticPr fontId="3"/>
  </si>
  <si>
    <t>朝日）豊中南</t>
    <rPh sb="0" eb="2">
      <t>アサヒ</t>
    </rPh>
    <phoneticPr fontId="3"/>
  </si>
  <si>
    <t>朝日）服部天神</t>
    <phoneticPr fontId="3"/>
  </si>
  <si>
    <t>朝日）岡町</t>
    <phoneticPr fontId="3"/>
  </si>
  <si>
    <t>朝日）豊中</t>
    <phoneticPr fontId="3"/>
  </si>
  <si>
    <t>朝日）蛍池･石橋(AM)</t>
    <phoneticPr fontId="3"/>
  </si>
  <si>
    <t>朝日）桜井谷</t>
    <phoneticPr fontId="3"/>
  </si>
  <si>
    <t>朝日）上野</t>
    <phoneticPr fontId="3"/>
  </si>
  <si>
    <t>上野</t>
    <phoneticPr fontId="3"/>
  </si>
  <si>
    <t>朝日）東豊中</t>
    <phoneticPr fontId="3"/>
  </si>
  <si>
    <t>朝日）北豊中</t>
    <phoneticPr fontId="3"/>
  </si>
  <si>
    <t>朝日）永楽荘</t>
    <phoneticPr fontId="3"/>
  </si>
  <si>
    <t>朝日）旭ｹ丘</t>
    <phoneticPr fontId="3"/>
  </si>
  <si>
    <t>朝日）豊中南</t>
    <phoneticPr fontId="3"/>
  </si>
  <si>
    <t>朝日）蛍池･石橋</t>
    <phoneticPr fontId="3"/>
  </si>
  <si>
    <t>朝日）千里中央</t>
    <phoneticPr fontId="3"/>
  </si>
  <si>
    <t>朝日）千里上新田</t>
    <phoneticPr fontId="3"/>
  </si>
  <si>
    <t>朝日）江坂東</t>
    <phoneticPr fontId="3"/>
  </si>
  <si>
    <t>朝日）東吹田</t>
    <phoneticPr fontId="3"/>
  </si>
  <si>
    <t>朝日）千里桃山台(AM)</t>
    <phoneticPr fontId="3"/>
  </si>
  <si>
    <t>朝日）千里山</t>
    <phoneticPr fontId="3"/>
  </si>
  <si>
    <t>朝日）吹田</t>
    <phoneticPr fontId="3"/>
  </si>
  <si>
    <t>朝日）江坂西</t>
    <phoneticPr fontId="3"/>
  </si>
  <si>
    <t>朝日）千里丘北</t>
    <phoneticPr fontId="3"/>
  </si>
  <si>
    <t>朝日）千里桃山台</t>
    <phoneticPr fontId="3"/>
  </si>
  <si>
    <t>朝日）南千里</t>
    <phoneticPr fontId="3"/>
  </si>
  <si>
    <t>朝日）北千里</t>
    <phoneticPr fontId="3"/>
  </si>
  <si>
    <t>朝日）千里山田北</t>
    <phoneticPr fontId="3"/>
  </si>
  <si>
    <t>毎日）江坂西</t>
    <rPh sb="0" eb="2">
      <t>マイニチ</t>
    </rPh>
    <phoneticPr fontId="3"/>
  </si>
  <si>
    <t>毎日）豊中</t>
    <phoneticPr fontId="3"/>
  </si>
  <si>
    <t>毎日）北豊中</t>
    <phoneticPr fontId="3"/>
  </si>
  <si>
    <t>毎日）東豊中</t>
    <phoneticPr fontId="3"/>
  </si>
  <si>
    <t>毎日）服部庄内</t>
    <phoneticPr fontId="3"/>
  </si>
  <si>
    <t>毎日）江坂西</t>
    <phoneticPr fontId="3"/>
  </si>
  <si>
    <t>毎日）江坂東</t>
    <phoneticPr fontId="3"/>
  </si>
  <si>
    <t>毎日）吹田</t>
    <phoneticPr fontId="3"/>
  </si>
  <si>
    <t>毎日）千里山</t>
    <phoneticPr fontId="3"/>
  </si>
  <si>
    <t>毎日）千里山田</t>
    <phoneticPr fontId="3"/>
  </si>
  <si>
    <t>毎日）片山</t>
    <phoneticPr fontId="3"/>
  </si>
  <si>
    <t>毎日）吹田北</t>
    <phoneticPr fontId="3"/>
  </si>
  <si>
    <t>読売）服部･庄内</t>
    <rPh sb="0" eb="2">
      <t>ヨミウリ</t>
    </rPh>
    <phoneticPr fontId="3"/>
  </si>
  <si>
    <t>読売）豊中中央</t>
    <phoneticPr fontId="3"/>
  </si>
  <si>
    <t>読売）服部東</t>
    <phoneticPr fontId="3"/>
  </si>
  <si>
    <t>読売）江坂南</t>
    <phoneticPr fontId="3"/>
  </si>
  <si>
    <t>読売）江坂</t>
    <phoneticPr fontId="3"/>
  </si>
  <si>
    <t>読売）吹田北部</t>
    <phoneticPr fontId="3"/>
  </si>
  <si>
    <t>朝日）茨木東</t>
    <rPh sb="0" eb="2">
      <t>アサヒ</t>
    </rPh>
    <phoneticPr fontId="3"/>
  </si>
  <si>
    <t>朝日）茨木北</t>
    <phoneticPr fontId="3"/>
  </si>
  <si>
    <t>朝日）茨木山手</t>
    <phoneticPr fontId="3"/>
  </si>
  <si>
    <t>朝日）真砂</t>
    <phoneticPr fontId="3"/>
  </si>
  <si>
    <t>朝日）茨木東</t>
    <phoneticPr fontId="3"/>
  </si>
  <si>
    <t>朝日）富田南</t>
    <phoneticPr fontId="3"/>
  </si>
  <si>
    <t>朝日）富田</t>
    <phoneticPr fontId="3"/>
  </si>
  <si>
    <t>朝日）富田北</t>
    <phoneticPr fontId="3"/>
  </si>
  <si>
    <t>朝日）高槻</t>
    <phoneticPr fontId="3"/>
  </si>
  <si>
    <t>朝日）東高槻</t>
    <phoneticPr fontId="3"/>
  </si>
  <si>
    <t>朝日）安岡寺</t>
    <phoneticPr fontId="3"/>
  </si>
  <si>
    <t>朝日）高槻北</t>
    <phoneticPr fontId="3"/>
  </si>
  <si>
    <t>朝日）高槻上牧</t>
    <phoneticPr fontId="3"/>
  </si>
  <si>
    <t>毎日）茨木南</t>
    <rPh sb="0" eb="2">
      <t>マイニチ</t>
    </rPh>
    <phoneticPr fontId="3"/>
  </si>
  <si>
    <t>毎日）茨木中央</t>
    <phoneticPr fontId="3"/>
  </si>
  <si>
    <t>毎日）茨木西部</t>
    <phoneticPr fontId="3"/>
  </si>
  <si>
    <t>毎日）宿川原</t>
    <phoneticPr fontId="3"/>
  </si>
  <si>
    <t>毎日）茨木北</t>
    <phoneticPr fontId="3"/>
  </si>
  <si>
    <t>毎日）茨木南</t>
    <phoneticPr fontId="3"/>
  </si>
  <si>
    <t>毎日）富田南</t>
    <phoneticPr fontId="3"/>
  </si>
  <si>
    <t>毎日）深沢下田部</t>
    <phoneticPr fontId="3"/>
  </si>
  <si>
    <t>毎日）高槻南</t>
    <phoneticPr fontId="3"/>
  </si>
  <si>
    <t>毎日）高槻</t>
    <phoneticPr fontId="3"/>
  </si>
  <si>
    <t>毎日）高槻北</t>
    <phoneticPr fontId="3"/>
  </si>
  <si>
    <t>毎日）柱本</t>
    <phoneticPr fontId="3"/>
  </si>
  <si>
    <t>毎日）摂津富田</t>
    <phoneticPr fontId="3"/>
  </si>
  <si>
    <t>毎日）総持寺</t>
    <phoneticPr fontId="3"/>
  </si>
  <si>
    <t>毎日）島本町上牧</t>
    <phoneticPr fontId="3"/>
  </si>
  <si>
    <t>読売）茨木桜通</t>
    <rPh sb="0" eb="2">
      <t>ヨミウリ</t>
    </rPh>
    <phoneticPr fontId="3"/>
  </si>
  <si>
    <t>読売）阪急茨木</t>
    <phoneticPr fontId="3"/>
  </si>
  <si>
    <t>読売）茨木中央</t>
    <phoneticPr fontId="3"/>
  </si>
  <si>
    <t>読売）新郡山</t>
    <phoneticPr fontId="3"/>
  </si>
  <si>
    <t>読売）茨木東</t>
    <phoneticPr fontId="3"/>
  </si>
  <si>
    <t>読売）富田東部</t>
    <phoneticPr fontId="3"/>
  </si>
  <si>
    <t>読売）富田中央</t>
    <phoneticPr fontId="3"/>
  </si>
  <si>
    <t>読売）高槻</t>
    <phoneticPr fontId="3"/>
  </si>
  <si>
    <t>読売）高槻真上･富田北</t>
    <phoneticPr fontId="3"/>
  </si>
  <si>
    <t>読売）高槻北･南平台</t>
    <phoneticPr fontId="3"/>
  </si>
  <si>
    <t>朝日）池田･石橋(AM)</t>
    <rPh sb="0" eb="2">
      <t>アサヒ</t>
    </rPh>
    <phoneticPr fontId="3"/>
  </si>
  <si>
    <t>朝日）池田･石橋</t>
    <phoneticPr fontId="3"/>
  </si>
  <si>
    <t>朝日）千里丘東</t>
    <phoneticPr fontId="3"/>
  </si>
  <si>
    <t>朝日）鳥飼</t>
    <phoneticPr fontId="3"/>
  </si>
  <si>
    <t>朝日）箕面西(AM)</t>
    <phoneticPr fontId="3"/>
  </si>
  <si>
    <t>朝日）箕面</t>
    <phoneticPr fontId="3"/>
  </si>
  <si>
    <t>朝日）箕面東</t>
    <phoneticPr fontId="3"/>
  </si>
  <si>
    <t>朝日）小野原</t>
    <phoneticPr fontId="3"/>
  </si>
  <si>
    <t>朝日）箕面船場</t>
    <phoneticPr fontId="3"/>
  </si>
  <si>
    <t>朝日）箕面牧落</t>
    <phoneticPr fontId="3"/>
  </si>
  <si>
    <t>朝日）箕面西</t>
    <phoneticPr fontId="3"/>
  </si>
  <si>
    <t>毎日）池田</t>
    <rPh sb="0" eb="2">
      <t>マイニチ</t>
    </rPh>
    <phoneticPr fontId="3"/>
  </si>
  <si>
    <t>毎日）正雀</t>
    <phoneticPr fontId="3"/>
  </si>
  <si>
    <t>毎日）千里丘東</t>
    <phoneticPr fontId="3"/>
  </si>
  <si>
    <t>毎日）千里丘</t>
    <phoneticPr fontId="3"/>
  </si>
  <si>
    <t>毎日）摂津南</t>
    <phoneticPr fontId="3"/>
  </si>
  <si>
    <t>毎日）桜井畑町</t>
    <phoneticPr fontId="3"/>
  </si>
  <si>
    <t>毎日）箕面東</t>
    <phoneticPr fontId="3"/>
  </si>
  <si>
    <t>毎日）箕面北</t>
    <phoneticPr fontId="3"/>
  </si>
  <si>
    <t>読売）鳥飼</t>
    <rPh sb="0" eb="2">
      <t>ヨミウリ</t>
    </rPh>
    <phoneticPr fontId="3"/>
  </si>
  <si>
    <t>読売）阪急正雀</t>
    <phoneticPr fontId="3"/>
  </si>
  <si>
    <t>読売）千里丘東</t>
    <phoneticPr fontId="3"/>
  </si>
  <si>
    <t>読売）千里丘</t>
    <phoneticPr fontId="3"/>
  </si>
  <si>
    <t>読売）箕面西</t>
    <phoneticPr fontId="3"/>
  </si>
  <si>
    <t>読売）箕面中央</t>
    <phoneticPr fontId="3"/>
  </si>
  <si>
    <t>読売）箕面東･彩都</t>
    <phoneticPr fontId="3"/>
  </si>
  <si>
    <t>ﾛｰｽﾞﾀｳﾝ</t>
    <phoneticPr fontId="3"/>
  </si>
  <si>
    <t>朝日）光善寺</t>
    <rPh sb="0" eb="2">
      <t>アサヒ</t>
    </rPh>
    <phoneticPr fontId="3"/>
  </si>
  <si>
    <t>朝日）香里ヶ丘</t>
    <phoneticPr fontId="3"/>
  </si>
  <si>
    <t>朝日）枚方南</t>
    <phoneticPr fontId="3"/>
  </si>
  <si>
    <t>朝日）枚方外大前</t>
    <phoneticPr fontId="3"/>
  </si>
  <si>
    <t>朝日）枚方北</t>
    <phoneticPr fontId="3"/>
  </si>
  <si>
    <t>朝日）くずは</t>
    <phoneticPr fontId="3"/>
  </si>
  <si>
    <t>朝日）津田長尾</t>
    <phoneticPr fontId="3"/>
  </si>
  <si>
    <t>朝日）光善寺</t>
    <phoneticPr fontId="3"/>
  </si>
  <si>
    <t>朝日）萱島</t>
    <phoneticPr fontId="3"/>
  </si>
  <si>
    <t>朝日）寝屋川</t>
    <phoneticPr fontId="3"/>
  </si>
  <si>
    <t>朝日）香里園駅前</t>
    <phoneticPr fontId="3"/>
  </si>
  <si>
    <t>朝日）香里</t>
    <phoneticPr fontId="3"/>
  </si>
  <si>
    <t>朝日）三井</t>
    <phoneticPr fontId="3"/>
  </si>
  <si>
    <t>朝日）寝屋川中央</t>
    <phoneticPr fontId="3"/>
  </si>
  <si>
    <t>朝日）東寝屋川</t>
    <phoneticPr fontId="3"/>
  </si>
  <si>
    <t>毎日）枚方</t>
    <rPh sb="0" eb="2">
      <t>マイニチ</t>
    </rPh>
    <phoneticPr fontId="3"/>
  </si>
  <si>
    <t>毎日）東香里</t>
    <phoneticPr fontId="3"/>
  </si>
  <si>
    <t>毎日）枚方東</t>
    <phoneticPr fontId="3"/>
  </si>
  <si>
    <t>毎日）御殿山</t>
    <phoneticPr fontId="3"/>
  </si>
  <si>
    <t>毎日）長尾</t>
    <phoneticPr fontId="3"/>
  </si>
  <si>
    <t>毎日）樟葉</t>
    <phoneticPr fontId="3"/>
  </si>
  <si>
    <t>毎日）枚方</t>
    <phoneticPr fontId="3"/>
  </si>
  <si>
    <t>毎日）津田</t>
    <phoneticPr fontId="3"/>
  </si>
  <si>
    <t>毎日）牧野</t>
    <phoneticPr fontId="3"/>
  </si>
  <si>
    <t>毎日）香里園</t>
    <phoneticPr fontId="3"/>
  </si>
  <si>
    <t>毎日）三井</t>
    <phoneticPr fontId="3"/>
  </si>
  <si>
    <t>毎日）寝屋川東</t>
    <phoneticPr fontId="3"/>
  </si>
  <si>
    <t>毎日）寝屋川南</t>
    <phoneticPr fontId="3"/>
  </si>
  <si>
    <t>毎日）寝屋川</t>
    <phoneticPr fontId="3"/>
  </si>
  <si>
    <t>読売）枚方東</t>
    <rPh sb="0" eb="2">
      <t>ヨミウリ</t>
    </rPh>
    <phoneticPr fontId="3"/>
  </si>
  <si>
    <t>読売）枚方津田</t>
    <phoneticPr fontId="3"/>
  </si>
  <si>
    <t>読売）牧野</t>
    <phoneticPr fontId="3"/>
  </si>
  <si>
    <t>読売）招提</t>
    <phoneticPr fontId="3"/>
  </si>
  <si>
    <t>読売）枚方長尾</t>
    <phoneticPr fontId="3"/>
  </si>
  <si>
    <t>読売）ﾛｰｽﾞﾀｳﾝ</t>
    <phoneticPr fontId="3"/>
  </si>
  <si>
    <t>読売）寝屋川南</t>
    <phoneticPr fontId="3"/>
  </si>
  <si>
    <t>読売）寝屋川東</t>
    <phoneticPr fontId="3"/>
  </si>
  <si>
    <t>読売）寝屋川駅前</t>
    <phoneticPr fontId="3"/>
  </si>
  <si>
    <t>読売）寝屋川西</t>
    <phoneticPr fontId="3"/>
  </si>
  <si>
    <t>読売）寝屋川中央</t>
    <phoneticPr fontId="3"/>
  </si>
  <si>
    <t>読売）木屋</t>
    <phoneticPr fontId="3"/>
  </si>
  <si>
    <t>読売）香里園</t>
    <phoneticPr fontId="3"/>
  </si>
  <si>
    <t>朝日）門真中央</t>
    <rPh sb="0" eb="2">
      <t>アサヒ</t>
    </rPh>
    <phoneticPr fontId="3"/>
  </si>
  <si>
    <t>朝日）門真中央</t>
    <phoneticPr fontId="3"/>
  </si>
  <si>
    <t>朝日）守口</t>
    <phoneticPr fontId="3"/>
  </si>
  <si>
    <t>朝日）守口南</t>
    <phoneticPr fontId="3"/>
  </si>
  <si>
    <t>朝日）守口東</t>
    <phoneticPr fontId="3"/>
  </si>
  <si>
    <t>朝日）交野</t>
    <phoneticPr fontId="3"/>
  </si>
  <si>
    <t>朝日）星田</t>
    <phoneticPr fontId="3"/>
  </si>
  <si>
    <t>朝日）四条畷･忍ヶ丘</t>
    <phoneticPr fontId="3"/>
  </si>
  <si>
    <t>毎日）門真</t>
    <rPh sb="0" eb="2">
      <t>マイニチ</t>
    </rPh>
    <phoneticPr fontId="3"/>
  </si>
  <si>
    <t>毎日）門真</t>
    <phoneticPr fontId="3"/>
  </si>
  <si>
    <t>毎日）大和田中央</t>
    <phoneticPr fontId="3"/>
  </si>
  <si>
    <t>毎日）門真東</t>
    <phoneticPr fontId="3"/>
  </si>
  <si>
    <t>毎日）守口西</t>
    <phoneticPr fontId="3"/>
  </si>
  <si>
    <t>毎日）守口東</t>
    <phoneticPr fontId="3"/>
  </si>
  <si>
    <t>毎日）守口北</t>
    <phoneticPr fontId="3"/>
  </si>
  <si>
    <t>毎日）庭窪</t>
    <phoneticPr fontId="3"/>
  </si>
  <si>
    <t>毎日）交野</t>
    <phoneticPr fontId="3"/>
  </si>
  <si>
    <t>毎日）交野私部</t>
    <phoneticPr fontId="3"/>
  </si>
  <si>
    <t>毎日）忍ｹ丘</t>
    <phoneticPr fontId="3"/>
  </si>
  <si>
    <t>毎日）四条畷</t>
    <phoneticPr fontId="3"/>
  </si>
  <si>
    <t>読売）門真南</t>
    <phoneticPr fontId="3"/>
  </si>
  <si>
    <t>読売）大和田</t>
    <phoneticPr fontId="3"/>
  </si>
  <si>
    <t>読売）門真団地</t>
    <phoneticPr fontId="3"/>
  </si>
  <si>
    <t>読売）門真東</t>
    <phoneticPr fontId="3"/>
  </si>
  <si>
    <t>読売）守口大日</t>
    <phoneticPr fontId="3"/>
  </si>
  <si>
    <t>読売）四條畷･野崎北</t>
    <phoneticPr fontId="3"/>
  </si>
  <si>
    <t>朝日）鴻池北(AM)</t>
    <rPh sb="0" eb="2">
      <t>アサヒ</t>
    </rPh>
    <phoneticPr fontId="3"/>
  </si>
  <si>
    <t>朝日）住ﾉ道</t>
    <rPh sb="0" eb="2">
      <t>アサヒ</t>
    </rPh>
    <phoneticPr fontId="3"/>
  </si>
  <si>
    <t>朝日）鴻池北</t>
    <phoneticPr fontId="3"/>
  </si>
  <si>
    <t>朝日）住ﾉ道</t>
    <phoneticPr fontId="3"/>
  </si>
  <si>
    <t>朝日）布施･小阪南</t>
    <rPh sb="0" eb="2">
      <t>アサヒ</t>
    </rPh>
    <phoneticPr fontId="3"/>
  </si>
  <si>
    <t>朝日）小阪北</t>
    <phoneticPr fontId="3"/>
  </si>
  <si>
    <t>朝日）若江</t>
    <phoneticPr fontId="3"/>
  </si>
  <si>
    <t>朝日）鴻池</t>
    <phoneticPr fontId="3"/>
  </si>
  <si>
    <t>朝日）新石切</t>
    <phoneticPr fontId="3"/>
  </si>
  <si>
    <t>朝日）ひょうたん山</t>
    <phoneticPr fontId="3"/>
  </si>
  <si>
    <t>朝日）英田･花園</t>
    <phoneticPr fontId="3"/>
  </si>
  <si>
    <t>朝日）布施･小阪南</t>
    <phoneticPr fontId="3"/>
  </si>
  <si>
    <t>毎日）野崎(MA)</t>
    <rPh sb="0" eb="2">
      <t>マイニチ</t>
    </rPh>
    <phoneticPr fontId="3"/>
  </si>
  <si>
    <t>毎日）住道</t>
    <phoneticPr fontId="3"/>
  </si>
  <si>
    <t>毎日）住道南</t>
    <phoneticPr fontId="3"/>
  </si>
  <si>
    <t>毎日）野崎</t>
    <phoneticPr fontId="3"/>
  </si>
  <si>
    <t>毎日）鴻ﾉ池</t>
    <phoneticPr fontId="3"/>
  </si>
  <si>
    <t>毎日）小阪･布施</t>
    <phoneticPr fontId="3"/>
  </si>
  <si>
    <t>毎日）小阪北･八戸ﾉ里</t>
    <phoneticPr fontId="3"/>
  </si>
  <si>
    <t>毎日）長瀬</t>
    <phoneticPr fontId="3"/>
  </si>
  <si>
    <t>毎日）長瀬中央弥刀</t>
    <phoneticPr fontId="3"/>
  </si>
  <si>
    <t>毎日）若江岩田</t>
    <phoneticPr fontId="3"/>
  </si>
  <si>
    <t>毎日）花園瓢箪山</t>
    <phoneticPr fontId="3"/>
  </si>
  <si>
    <t>毎日）瓢箪山南</t>
    <phoneticPr fontId="3"/>
  </si>
  <si>
    <t>毎日）枚岡石切</t>
    <phoneticPr fontId="3"/>
  </si>
  <si>
    <t>読売）住ﾉ道北</t>
    <rPh sb="0" eb="2">
      <t>ヨミウリ</t>
    </rPh>
    <phoneticPr fontId="3"/>
  </si>
  <si>
    <t>読売）住ﾉ道南</t>
    <phoneticPr fontId="3"/>
  </si>
  <si>
    <t>読売）河内小阪</t>
    <phoneticPr fontId="3"/>
  </si>
  <si>
    <t>読売）衣摺</t>
    <phoneticPr fontId="3"/>
  </si>
  <si>
    <t>読売）弥刀</t>
    <phoneticPr fontId="3"/>
  </si>
  <si>
    <t>読売）鴻池</t>
    <phoneticPr fontId="3"/>
  </si>
  <si>
    <t>朝日）八尾</t>
    <rPh sb="0" eb="2">
      <t>アサヒ</t>
    </rPh>
    <phoneticPr fontId="3"/>
  </si>
  <si>
    <t>朝日）山本</t>
    <phoneticPr fontId="3"/>
  </si>
  <si>
    <t>朝日）高安</t>
    <phoneticPr fontId="3"/>
  </si>
  <si>
    <t>朝日）八尾東</t>
    <phoneticPr fontId="3"/>
  </si>
  <si>
    <t>朝日）八尾西</t>
    <phoneticPr fontId="3"/>
  </si>
  <si>
    <t>朝日）八尾南(AM)</t>
    <phoneticPr fontId="3"/>
  </si>
  <si>
    <t>朝日）八尾北</t>
    <phoneticPr fontId="3"/>
  </si>
  <si>
    <t>朝日）北山本</t>
    <phoneticPr fontId="3"/>
  </si>
  <si>
    <t>朝日）八尾</t>
    <phoneticPr fontId="3"/>
  </si>
  <si>
    <t>朝日）八尾南</t>
    <phoneticPr fontId="3"/>
  </si>
  <si>
    <t>朝日）柏原</t>
    <phoneticPr fontId="3"/>
  </si>
  <si>
    <t>朝日）国分</t>
    <phoneticPr fontId="3"/>
  </si>
  <si>
    <t>朝日）松原西</t>
    <phoneticPr fontId="3"/>
  </si>
  <si>
    <t>朝日）松原</t>
    <phoneticPr fontId="3"/>
  </si>
  <si>
    <t>毎日）山本高安</t>
    <rPh sb="0" eb="2">
      <t>マイニチ</t>
    </rPh>
    <phoneticPr fontId="3"/>
  </si>
  <si>
    <t>毎日）八尾</t>
    <phoneticPr fontId="3"/>
  </si>
  <si>
    <t>毎日）太子堂</t>
    <phoneticPr fontId="3"/>
  </si>
  <si>
    <t>毎日）八尾東</t>
    <phoneticPr fontId="3"/>
  </si>
  <si>
    <t>毎日）恩智</t>
    <phoneticPr fontId="3"/>
  </si>
  <si>
    <t>毎日）北山本</t>
    <phoneticPr fontId="3"/>
  </si>
  <si>
    <t>毎日）山本高安</t>
    <phoneticPr fontId="3"/>
  </si>
  <si>
    <t>毎日）八尾北</t>
    <phoneticPr fontId="3"/>
  </si>
  <si>
    <t>毎日）柏原</t>
    <phoneticPr fontId="3"/>
  </si>
  <si>
    <t>毎日）国分</t>
    <phoneticPr fontId="3"/>
  </si>
  <si>
    <t>毎日）松原</t>
    <phoneticPr fontId="3"/>
  </si>
  <si>
    <t>読売）太子堂</t>
    <rPh sb="0" eb="2">
      <t>ヨミウリ</t>
    </rPh>
    <phoneticPr fontId="3"/>
  </si>
  <si>
    <t>読売）志紀</t>
    <phoneticPr fontId="3"/>
  </si>
  <si>
    <t>読売）河内山本</t>
    <phoneticPr fontId="3"/>
  </si>
  <si>
    <t>読売）柏原</t>
    <phoneticPr fontId="3"/>
  </si>
  <si>
    <t>読売）天美我堂</t>
    <phoneticPr fontId="3"/>
  </si>
  <si>
    <t>読売）天美南</t>
    <phoneticPr fontId="3"/>
  </si>
  <si>
    <t>朝日）恵我之荘</t>
    <rPh sb="0" eb="2">
      <t>アサヒ</t>
    </rPh>
    <phoneticPr fontId="3"/>
  </si>
  <si>
    <t>朝日）羽曳ｹ丘</t>
    <phoneticPr fontId="3"/>
  </si>
  <si>
    <t>朝日）羽曳野中央</t>
    <phoneticPr fontId="3"/>
  </si>
  <si>
    <t>朝日）恵我之荘</t>
    <phoneticPr fontId="3"/>
  </si>
  <si>
    <t>朝日）藤井寺</t>
    <phoneticPr fontId="3"/>
  </si>
  <si>
    <t>朝日）藤井寺東</t>
    <phoneticPr fontId="3"/>
  </si>
  <si>
    <t>朝日）久野喜台</t>
    <phoneticPr fontId="3"/>
  </si>
  <si>
    <t>朝日）富田林北</t>
    <phoneticPr fontId="3"/>
  </si>
  <si>
    <t>朝日）富田林中央(AM)</t>
    <phoneticPr fontId="3"/>
  </si>
  <si>
    <t>朝日）金剛</t>
    <phoneticPr fontId="3"/>
  </si>
  <si>
    <t>朝日）富田林中央</t>
    <phoneticPr fontId="3"/>
  </si>
  <si>
    <t>毎日）羽曳ｹ丘</t>
    <rPh sb="0" eb="2">
      <t>マイニチ</t>
    </rPh>
    <phoneticPr fontId="3"/>
  </si>
  <si>
    <t>毎日）古市･太子</t>
    <phoneticPr fontId="3"/>
  </si>
  <si>
    <t>毎日）藤井寺高鷲南</t>
    <phoneticPr fontId="3"/>
  </si>
  <si>
    <t>毎日）藤井寺東</t>
    <phoneticPr fontId="3"/>
  </si>
  <si>
    <t>毎日）藤井寺北高鷲北</t>
    <phoneticPr fontId="3"/>
  </si>
  <si>
    <t>毎日）金剛</t>
    <phoneticPr fontId="3"/>
  </si>
  <si>
    <t>毎日）寺池台</t>
    <phoneticPr fontId="3"/>
  </si>
  <si>
    <t>毎日）富田林中央</t>
    <phoneticPr fontId="3"/>
  </si>
  <si>
    <t>読売）恵我ﾉ荘</t>
    <rPh sb="0" eb="2">
      <t>ヨミウリ</t>
    </rPh>
    <phoneticPr fontId="3"/>
  </si>
  <si>
    <t>読売）羽曳野</t>
    <phoneticPr fontId="3"/>
  </si>
  <si>
    <t>読売）羽曳ｹ丘</t>
    <phoneticPr fontId="3"/>
  </si>
  <si>
    <t>読売）古市</t>
    <phoneticPr fontId="3"/>
  </si>
  <si>
    <t>読売）藤井寺</t>
    <phoneticPr fontId="3"/>
  </si>
  <si>
    <t>読売）喜志</t>
    <phoneticPr fontId="3"/>
  </si>
  <si>
    <t>読売）富田林</t>
    <phoneticPr fontId="3"/>
  </si>
  <si>
    <t>河内長野</t>
    <phoneticPr fontId="3"/>
  </si>
  <si>
    <t>長野南</t>
    <phoneticPr fontId="3"/>
  </si>
  <si>
    <t>朝日）千代田</t>
    <rPh sb="0" eb="2">
      <t>アサヒ</t>
    </rPh>
    <phoneticPr fontId="3"/>
  </si>
  <si>
    <t>朝日）長野中央</t>
    <phoneticPr fontId="3"/>
  </si>
  <si>
    <t>朝日）大阪狭山</t>
    <phoneticPr fontId="3"/>
  </si>
  <si>
    <t>毎日）狭山台</t>
    <rPh sb="0" eb="2">
      <t>マイニチ</t>
    </rPh>
    <phoneticPr fontId="3"/>
  </si>
  <si>
    <t>読売）河内長野</t>
    <rPh sb="0" eb="2">
      <t>ヨミウリ</t>
    </rPh>
    <phoneticPr fontId="3"/>
  </si>
  <si>
    <t>読売）長野南</t>
    <rPh sb="0" eb="2">
      <t>ヨミウリ</t>
    </rPh>
    <phoneticPr fontId="3"/>
  </si>
  <si>
    <t>朝日）堺北･浅香山</t>
    <rPh sb="0" eb="2">
      <t>アサヒ</t>
    </rPh>
    <phoneticPr fontId="3"/>
  </si>
  <si>
    <t>朝日）堺中央</t>
    <phoneticPr fontId="3"/>
  </si>
  <si>
    <t>朝日）堺西</t>
    <phoneticPr fontId="3"/>
  </si>
  <si>
    <t>朝日）堺北･浅香山</t>
    <phoneticPr fontId="3"/>
  </si>
  <si>
    <t>朝日）深井</t>
    <phoneticPr fontId="3"/>
  </si>
  <si>
    <t>朝日）福田</t>
    <phoneticPr fontId="3"/>
  </si>
  <si>
    <t>朝日）初芝</t>
    <phoneticPr fontId="3"/>
  </si>
  <si>
    <t>朝日）北野田</t>
    <phoneticPr fontId="3"/>
  </si>
  <si>
    <t>毎日）堺北</t>
    <phoneticPr fontId="3"/>
  </si>
  <si>
    <t>毎日）堺東</t>
    <phoneticPr fontId="3"/>
  </si>
  <si>
    <t>毎日）堺中央</t>
    <phoneticPr fontId="3"/>
  </si>
  <si>
    <t>毎日）福田･八田荘</t>
    <phoneticPr fontId="3"/>
  </si>
  <si>
    <t>毎日）初芝</t>
    <phoneticPr fontId="3"/>
  </si>
  <si>
    <t>毎日）北野田</t>
    <phoneticPr fontId="3"/>
  </si>
  <si>
    <t>読売）三国ｹ丘</t>
    <rPh sb="0" eb="2">
      <t>ヨミウリ</t>
    </rPh>
    <phoneticPr fontId="3"/>
  </si>
  <si>
    <t>読売）宿院</t>
    <phoneticPr fontId="3"/>
  </si>
  <si>
    <t>読売）堺南</t>
    <phoneticPr fontId="3"/>
  </si>
  <si>
    <t>読売）大仙上野芝</t>
    <phoneticPr fontId="3"/>
  </si>
  <si>
    <t>読売）堺西</t>
    <phoneticPr fontId="3"/>
  </si>
  <si>
    <t>読売）堺北</t>
    <phoneticPr fontId="3"/>
  </si>
  <si>
    <t>読売）深井</t>
    <phoneticPr fontId="3"/>
  </si>
  <si>
    <t>読売）八田荘</t>
    <phoneticPr fontId="3"/>
  </si>
  <si>
    <t>読売）泉北泉ヶ丘</t>
    <phoneticPr fontId="3"/>
  </si>
  <si>
    <t>読売）白鷺</t>
    <phoneticPr fontId="3"/>
  </si>
  <si>
    <t>読売）北野田</t>
    <phoneticPr fontId="3"/>
  </si>
  <si>
    <t>朝日）上野芝</t>
    <rPh sb="0" eb="2">
      <t>アサヒ</t>
    </rPh>
    <phoneticPr fontId="3"/>
  </si>
  <si>
    <t>朝日）鳳･和泉北</t>
    <phoneticPr fontId="3"/>
  </si>
  <si>
    <t>朝日）上野芝</t>
    <phoneticPr fontId="3"/>
  </si>
  <si>
    <t>朝日）浜寺</t>
    <phoneticPr fontId="3"/>
  </si>
  <si>
    <t>朝日）泉ヶ丘</t>
    <phoneticPr fontId="3"/>
  </si>
  <si>
    <t>朝日）泉北西</t>
    <phoneticPr fontId="3"/>
  </si>
  <si>
    <t>朝日）新金岡</t>
    <phoneticPr fontId="3"/>
  </si>
  <si>
    <t>朝日）北花田･東堺</t>
    <phoneticPr fontId="3"/>
  </si>
  <si>
    <t>朝日）中もず南</t>
    <phoneticPr fontId="3"/>
  </si>
  <si>
    <t>朝日）中百舌鳥北</t>
    <phoneticPr fontId="3"/>
  </si>
  <si>
    <t>朝日）美原</t>
    <phoneticPr fontId="3"/>
  </si>
  <si>
    <t>毎日）鳳</t>
    <rPh sb="0" eb="2">
      <t>マイニチ</t>
    </rPh>
    <phoneticPr fontId="3"/>
  </si>
  <si>
    <t>毎日）鳳</t>
    <phoneticPr fontId="3"/>
  </si>
  <si>
    <t>毎日）津久野上野芝</t>
    <phoneticPr fontId="3"/>
  </si>
  <si>
    <t>毎日）光明池･桃山台</t>
    <phoneticPr fontId="3"/>
  </si>
  <si>
    <t>毎日）福泉赤坂台</t>
    <phoneticPr fontId="3"/>
  </si>
  <si>
    <t>毎日）泉ヶ丘東</t>
    <phoneticPr fontId="3"/>
  </si>
  <si>
    <t>毎日）泉ヶ丘南</t>
    <phoneticPr fontId="3"/>
  </si>
  <si>
    <t>毎日）庭代台</t>
    <phoneticPr fontId="3"/>
  </si>
  <si>
    <t>毎日）堺市駅前･東浅香</t>
    <phoneticPr fontId="3"/>
  </si>
  <si>
    <t>毎日）北花田蔵前</t>
    <phoneticPr fontId="3"/>
  </si>
  <si>
    <t>毎日）東金岡</t>
    <phoneticPr fontId="3"/>
  </si>
  <si>
    <t>毎日）新金岡</t>
    <phoneticPr fontId="3"/>
  </si>
  <si>
    <t>毎日）百舌鳥･中百舌鳥</t>
    <phoneticPr fontId="3"/>
  </si>
  <si>
    <t>毎日）美原</t>
    <phoneticPr fontId="3"/>
  </si>
  <si>
    <t>読売）津久野</t>
    <rPh sb="0" eb="2">
      <t>ヨミウリ</t>
    </rPh>
    <phoneticPr fontId="3"/>
  </si>
  <si>
    <t>読売）堺市駅前</t>
    <phoneticPr fontId="3"/>
  </si>
  <si>
    <t>読売）中百舌鳥</t>
    <phoneticPr fontId="3"/>
  </si>
  <si>
    <t>読売）南金岡</t>
    <phoneticPr fontId="3"/>
  </si>
  <si>
    <t>読売）北花田</t>
    <phoneticPr fontId="3"/>
  </si>
  <si>
    <t>朝日）泉大津</t>
    <rPh sb="0" eb="2">
      <t>アサヒ</t>
    </rPh>
    <phoneticPr fontId="3"/>
  </si>
  <si>
    <t>朝日）泉大津</t>
    <phoneticPr fontId="3"/>
  </si>
  <si>
    <t>朝日）高石</t>
    <phoneticPr fontId="3"/>
  </si>
  <si>
    <t>朝日）春木</t>
    <phoneticPr fontId="3"/>
  </si>
  <si>
    <t>朝日）岸和田</t>
    <phoneticPr fontId="3"/>
  </si>
  <si>
    <t>朝日）東岸和田</t>
    <phoneticPr fontId="3"/>
  </si>
  <si>
    <t>朝日）久米田</t>
    <phoneticPr fontId="3"/>
  </si>
  <si>
    <t>朝日）岸和田山直</t>
    <phoneticPr fontId="3"/>
  </si>
  <si>
    <t>毎日）泉大津</t>
    <rPh sb="0" eb="2">
      <t>マイニチ</t>
    </rPh>
    <phoneticPr fontId="3"/>
  </si>
  <si>
    <t>毎日）高石東</t>
    <phoneticPr fontId="3"/>
  </si>
  <si>
    <t>毎日）高石</t>
    <phoneticPr fontId="3"/>
  </si>
  <si>
    <t>毎日）吉井</t>
    <phoneticPr fontId="3"/>
  </si>
  <si>
    <t>毎日）春木</t>
    <phoneticPr fontId="3"/>
  </si>
  <si>
    <t>毎日）岸和田</t>
    <phoneticPr fontId="3"/>
  </si>
  <si>
    <t>毎日）岸和田南</t>
    <phoneticPr fontId="3"/>
  </si>
  <si>
    <t>毎日）東岸和田･下松</t>
    <phoneticPr fontId="3"/>
  </si>
  <si>
    <t>毎日）久米田</t>
    <phoneticPr fontId="3"/>
  </si>
  <si>
    <t>朝日）貝塚</t>
    <rPh sb="0" eb="2">
      <t>アサヒ</t>
    </rPh>
    <phoneticPr fontId="3"/>
  </si>
  <si>
    <t>朝日）貝塚</t>
    <phoneticPr fontId="3"/>
  </si>
  <si>
    <t>朝日）泉佐野(AM)</t>
    <phoneticPr fontId="3"/>
  </si>
  <si>
    <t>朝日）北池田</t>
    <phoneticPr fontId="3"/>
  </si>
  <si>
    <t>朝日）和泉光明池(AM)</t>
    <phoneticPr fontId="3"/>
  </si>
  <si>
    <t>朝日）府中</t>
    <phoneticPr fontId="3"/>
  </si>
  <si>
    <t>朝日）和泉中央(AM)</t>
    <phoneticPr fontId="3"/>
  </si>
  <si>
    <t>毎日）貝塚</t>
    <rPh sb="0" eb="2">
      <t>マイニチ</t>
    </rPh>
    <phoneticPr fontId="3"/>
  </si>
  <si>
    <t>毎日）和泉橋本</t>
    <phoneticPr fontId="3"/>
  </si>
  <si>
    <t>毎日）泉佐野田尻町</t>
    <phoneticPr fontId="3"/>
  </si>
  <si>
    <t>毎日）南佐野</t>
    <phoneticPr fontId="3"/>
  </si>
  <si>
    <t>毎日）吉見泉佐野</t>
    <phoneticPr fontId="3"/>
  </si>
  <si>
    <t>毎日）和泉</t>
    <phoneticPr fontId="3"/>
  </si>
  <si>
    <t>毎日）和泉府中</t>
    <phoneticPr fontId="3"/>
  </si>
  <si>
    <t>読売）横山(合)</t>
    <rPh sb="0" eb="2">
      <t>ヨミウリ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</si>
</sst>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 &quot;月&quot;\ d&quot;日&quot;\ \(aaa\)"/>
    <numFmt numFmtId="177" formatCode="#,###&quot;枚    &quot;"/>
    <numFmt numFmtId="178" formatCode="#,##0&quot;枚&quot;"/>
    <numFmt numFmtId="179" formatCode="#,###;\-#,###;&quot;&quot;\ "/>
    <numFmt numFmtId="180" formatCode="#,##0;\-#,##0;&quot;&quot;"/>
    <numFmt numFmtId="181" formatCode="yyyy/m/d\(aaa\)"/>
    <numFmt numFmtId="182" formatCode="#,###&quot;枚&quot;"/>
  </numFmts>
  <fonts count="43">
    <font>
      <sz val="11"/>
      <color theme="1"/>
      <name val="游ゴシック"/>
      <family val="2"/>
      <charset val="128"/>
      <scheme val="minor"/>
    </font>
    <font>
      <sz val="11"/>
      <color theme="1"/>
      <name val="游ゴシック"/>
      <family val="2"/>
      <charset val="128"/>
      <scheme val="minor"/>
    </font>
    <font>
      <sz val="11"/>
      <name val="ｺﾞｼｯｸ"/>
      <family val="3"/>
      <charset val="128"/>
    </font>
    <font>
      <sz val="6"/>
      <name val="游ゴシック"/>
      <family val="2"/>
      <charset val="128"/>
      <scheme val="minor"/>
    </font>
    <font>
      <sz val="6"/>
      <name val="明朝"/>
      <family val="1"/>
      <charset val="128"/>
    </font>
    <font>
      <sz val="6"/>
      <name val="ＭＳ Ｐゴシック"/>
      <family val="3"/>
      <charset val="128"/>
    </font>
    <font>
      <sz val="11"/>
      <name val="明朝"/>
      <family val="1"/>
      <charset val="128"/>
    </font>
    <font>
      <sz val="6"/>
      <name val="ＭＳ Ｐ明朝"/>
      <family val="1"/>
      <charset val="128"/>
    </font>
    <font>
      <sz val="11"/>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sz val="11"/>
      <color indexed="10"/>
      <name val="ＭＳ Ｐゴシック"/>
      <family val="3"/>
      <charset val="128"/>
    </font>
    <font>
      <sz val="24"/>
      <name val="ＭＳ Ｐゴシック"/>
      <family val="3"/>
      <charset val="128"/>
    </font>
    <font>
      <sz val="2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b/>
      <sz val="22"/>
      <name val="ＭＳ Ｐゴシック"/>
      <family val="3"/>
      <charset val="128"/>
    </font>
    <font>
      <sz val="11"/>
      <color rgb="FF000000"/>
      <name val="游ゴシック"/>
      <family val="3"/>
      <charset val="128"/>
    </font>
    <font>
      <sz val="24"/>
      <color indexed="10"/>
      <name val="ＭＳ Ｐゴシック"/>
      <family val="3"/>
      <charset val="128"/>
    </font>
    <font>
      <b/>
      <sz val="12"/>
      <name val="ＭＳ Ｐゴシック"/>
      <family val="3"/>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
      <b/>
      <sz val="12"/>
      <color indexed="12"/>
      <name val="ＭＳ Ｐゴシック"/>
      <family val="3"/>
      <charset val="128"/>
    </font>
    <font>
      <b/>
      <sz val="11"/>
      <name val="ＭＳ Ｐゴシック"/>
      <family val="3"/>
      <charset val="128"/>
    </font>
    <font>
      <b/>
      <sz val="10"/>
      <name val="ＭＳ Ｐゴシック"/>
      <family val="3"/>
      <charset val="128"/>
    </font>
    <font>
      <b/>
      <sz val="10"/>
      <color indexed="8"/>
      <name val="ＭＳ Ｐゴシック"/>
      <family val="3"/>
      <charset val="128"/>
    </font>
    <font>
      <sz val="10"/>
      <color indexed="8"/>
      <name val="ＭＳ Ｐゴシック"/>
      <family val="3"/>
      <charset val="128"/>
    </font>
    <font>
      <sz val="11"/>
      <color theme="1"/>
      <name val="游ゴシック"/>
      <family val="3"/>
      <charset val="128"/>
      <scheme val="minor"/>
    </font>
    <font>
      <sz val="11"/>
      <color indexed="8"/>
      <name val="ＭＳ Ｐゴシック"/>
      <family val="3"/>
      <charset val="128"/>
    </font>
    <font>
      <sz val="11"/>
      <color rgb="FF0000FF"/>
      <name val="ＭＳ Ｐゴシック"/>
      <family val="3"/>
      <charset val="128"/>
    </font>
    <font>
      <b/>
      <sz val="20"/>
      <color indexed="12"/>
      <name val="ＭＳ Ｐゴシック"/>
      <family val="3"/>
      <charset val="128"/>
    </font>
    <font>
      <sz val="22"/>
      <name val="ＭＳ Ｐゴシック"/>
      <family val="3"/>
      <charset val="128"/>
    </font>
    <font>
      <sz val="20"/>
      <name val="ＭＳ Ｐゴシック"/>
      <family val="3"/>
      <charset val="128"/>
    </font>
    <font>
      <sz val="28"/>
      <name val="ＭＳ Ｐゴシック"/>
      <family val="3"/>
      <charset val="128"/>
    </font>
    <font>
      <b/>
      <sz val="24"/>
      <name val="ＭＳ Ｐゴシック"/>
      <family val="3"/>
      <charset val="128"/>
    </font>
    <font>
      <u/>
      <sz val="11"/>
      <color theme="10"/>
      <name val="游ゴシック"/>
      <family val="2"/>
      <charset val="128"/>
      <scheme val="minor"/>
    </font>
    <font>
      <sz val="18"/>
      <name val="游ゴシック"/>
      <family val="2"/>
      <charset val="128"/>
      <scheme val="minor"/>
    </font>
    <font>
      <u/>
      <sz val="11"/>
      <color rgb="FF0000FF"/>
      <name val="游ゴシック"/>
      <family val="2"/>
      <charset val="128"/>
      <scheme val="minor"/>
    </font>
    <font>
      <b/>
      <u/>
      <sz val="11"/>
      <color rgb="FF0000FF"/>
      <name val="游ゴシック"/>
      <family val="2"/>
      <charset val="128"/>
      <scheme val="minor"/>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indexed="43"/>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hair">
        <color indexed="64"/>
      </left>
      <right style="thin">
        <color indexed="64"/>
      </right>
      <top/>
      <bottom/>
      <diagonal/>
    </border>
    <border>
      <left/>
      <right style="hair">
        <color indexed="64"/>
      </right>
      <top/>
      <bottom style="thin">
        <color indexed="64"/>
      </bottom>
      <diagonal/>
    </border>
    <border>
      <left/>
      <right style="medium">
        <color indexed="12"/>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FF"/>
      </left>
      <right/>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rgb="FF0000FF"/>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right/>
      <top style="thin">
        <color auto="1"/>
      </top>
      <bottom style="thin">
        <color auto="1"/>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auto="1"/>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6" fillId="0" borderId="0"/>
    <xf numFmtId="0" fontId="8" fillId="0" borderId="0"/>
    <xf numFmtId="0" fontId="2" fillId="0" borderId="0"/>
    <xf numFmtId="38" fontId="6" fillId="0" borderId="0" applyFont="0" applyFill="0" applyBorder="0" applyAlignment="0" applyProtection="0"/>
    <xf numFmtId="38" fontId="6" fillId="0" borderId="0" applyFont="0" applyFill="0" applyBorder="0" applyAlignment="0" applyProtection="0"/>
    <xf numFmtId="0" fontId="6" fillId="0" borderId="0"/>
    <xf numFmtId="0" fontId="38" fillId="0" borderId="0" applyNumberFormat="0" applyFill="0" applyBorder="0" applyAlignment="0" applyProtection="0">
      <alignment vertical="center"/>
    </xf>
  </cellStyleXfs>
  <cellXfs count="318">
    <xf numFmtId="0" fontId="0" fillId="0" borderId="0" xfId="0">
      <alignment vertical="center"/>
    </xf>
    <xf numFmtId="0" fontId="8" fillId="3" borderId="0" xfId="4" applyFont="1" applyFill="1"/>
    <xf numFmtId="0" fontId="8" fillId="0" borderId="0" xfId="4" applyFont="1"/>
    <xf numFmtId="0" fontId="8" fillId="4" borderId="0" xfId="4" applyFont="1" applyFill="1"/>
    <xf numFmtId="0" fontId="12" fillId="4" borderId="30" xfId="4" applyFont="1" applyFill="1" applyBorder="1"/>
    <xf numFmtId="0" fontId="8" fillId="5" borderId="31" xfId="4" applyFont="1" applyFill="1" applyBorder="1"/>
    <xf numFmtId="0" fontId="8" fillId="5" borderId="32" xfId="4" applyFont="1" applyFill="1" applyBorder="1"/>
    <xf numFmtId="0" fontId="8" fillId="5" borderId="33" xfId="4" applyFont="1" applyFill="1" applyBorder="1"/>
    <xf numFmtId="0" fontId="10" fillId="5" borderId="35" xfId="4" applyFont="1" applyFill="1" applyBorder="1" applyAlignment="1">
      <alignment horizontal="center" vertical="center"/>
    </xf>
    <xf numFmtId="176" fontId="14" fillId="5" borderId="34" xfId="4" applyNumberFormat="1" applyFont="1" applyFill="1" applyBorder="1" applyAlignment="1">
      <alignment horizontal="center" vertical="center"/>
    </xf>
    <xf numFmtId="49" fontId="8" fillId="0" borderId="0" xfId="4" applyNumberFormat="1" applyFont="1" applyAlignment="1">
      <alignment horizontal="center" vertical="center" shrinkToFit="1"/>
    </xf>
    <xf numFmtId="0" fontId="10" fillId="0" borderId="0" xfId="4" applyFont="1" applyAlignment="1">
      <alignment horizontal="center" vertical="center"/>
    </xf>
    <xf numFmtId="49" fontId="15" fillId="0" borderId="38" xfId="0" applyNumberFormat="1" applyFont="1" applyBorder="1" applyAlignment="1" applyProtection="1">
      <alignment horizontal="center" vertical="center" shrinkToFit="1"/>
      <protection locked="0"/>
    </xf>
    <xf numFmtId="49" fontId="10" fillId="5" borderId="34" xfId="4" applyNumberFormat="1" applyFont="1" applyFill="1" applyBorder="1" applyAlignment="1">
      <alignment horizontal="left" vertical="center" shrinkToFit="1"/>
    </xf>
    <xf numFmtId="0" fontId="8" fillId="0" borderId="0" xfId="4" applyFont="1" applyAlignment="1">
      <alignment horizontal="center" vertical="center"/>
    </xf>
    <xf numFmtId="0" fontId="16" fillId="6" borderId="39" xfId="4" applyFont="1" applyFill="1" applyBorder="1" applyAlignment="1" applyProtection="1">
      <alignment horizontal="center" vertical="center"/>
      <protection locked="0"/>
    </xf>
    <xf numFmtId="0" fontId="10" fillId="2" borderId="40" xfId="4" applyFont="1" applyFill="1" applyBorder="1" applyAlignment="1">
      <alignment horizontal="center" vertical="center"/>
    </xf>
    <xf numFmtId="0" fontId="8" fillId="5" borderId="41" xfId="4" applyFont="1" applyFill="1" applyBorder="1"/>
    <xf numFmtId="0" fontId="8" fillId="5" borderId="42" xfId="4" applyFont="1" applyFill="1" applyBorder="1"/>
    <xf numFmtId="0" fontId="8" fillId="5" borderId="43" xfId="4" applyFont="1" applyFill="1" applyBorder="1"/>
    <xf numFmtId="0" fontId="8" fillId="2" borderId="0" xfId="4" applyFont="1" applyFill="1" applyAlignment="1">
      <alignment horizontal="left" vertical="center"/>
    </xf>
    <xf numFmtId="0" fontId="17" fillId="2" borderId="44" xfId="0" applyFont="1" applyFill="1" applyBorder="1" applyAlignment="1">
      <alignment horizontal="distributed" vertical="center"/>
    </xf>
    <xf numFmtId="0" fontId="17" fillId="2" borderId="0" xfId="0" applyFont="1" applyFill="1" applyAlignment="1">
      <alignment horizontal="center" vertical="center"/>
    </xf>
    <xf numFmtId="177" fontId="10" fillId="2" borderId="0" xfId="0" applyNumberFormat="1" applyFont="1" applyFill="1" applyAlignment="1">
      <alignment horizontal="right" vertical="center"/>
    </xf>
    <xf numFmtId="0" fontId="8" fillId="2" borderId="0" xfId="4" applyFont="1" applyFill="1"/>
    <xf numFmtId="0" fontId="17" fillId="2" borderId="40" xfId="0" applyFont="1" applyFill="1" applyBorder="1" applyAlignment="1">
      <alignment horizontal="distributed" vertical="center"/>
    </xf>
    <xf numFmtId="0" fontId="10" fillId="3" borderId="0" xfId="4" applyFont="1" applyFill="1" applyAlignment="1">
      <alignment horizontal="center" vertical="center"/>
    </xf>
    <xf numFmtId="177" fontId="18" fillId="0" borderId="0" xfId="4" applyNumberFormat="1" applyFont="1" applyAlignment="1">
      <alignment horizontal="right" vertical="center"/>
    </xf>
    <xf numFmtId="178" fontId="10" fillId="3" borderId="0" xfId="4" applyNumberFormat="1" applyFont="1" applyFill="1" applyAlignment="1">
      <alignment horizontal="center" vertical="center"/>
    </xf>
    <xf numFmtId="0" fontId="13" fillId="3" borderId="0" xfId="4" applyFont="1" applyFill="1"/>
    <xf numFmtId="0" fontId="16" fillId="0" borderId="0" xfId="0" applyFont="1" applyAlignment="1">
      <alignment horizontal="center" vertical="center"/>
    </xf>
    <xf numFmtId="0" fontId="11" fillId="0" borderId="0" xfId="0" applyFont="1">
      <alignment vertical="center"/>
    </xf>
    <xf numFmtId="0" fontId="16" fillId="0" borderId="9" xfId="0" applyFont="1" applyBorder="1" applyAlignment="1">
      <alignment horizontal="center" vertical="center"/>
    </xf>
    <xf numFmtId="0" fontId="9" fillId="0" borderId="0" xfId="0" applyFont="1" applyAlignment="1"/>
    <xf numFmtId="0" fontId="9" fillId="0" borderId="0" xfId="0" applyFont="1">
      <alignment vertical="center"/>
    </xf>
    <xf numFmtId="0" fontId="22" fillId="0" borderId="45" xfId="0" applyFont="1" applyBorder="1" applyAlignment="1">
      <alignment horizontal="centerContinuous" vertical="center"/>
    </xf>
    <xf numFmtId="0" fontId="23" fillId="0" borderId="45" xfId="0" applyFont="1" applyBorder="1" applyAlignment="1">
      <alignment horizontal="centerContinuous" vertical="center"/>
    </xf>
    <xf numFmtId="0" fontId="8" fillId="0" borderId="0" xfId="0" applyFont="1" applyAlignment="1"/>
    <xf numFmtId="38" fontId="23" fillId="0" borderId="47" xfId="0" applyNumberFormat="1" applyFont="1" applyBorder="1" applyAlignment="1">
      <alignment horizontal="right" vertical="center" wrapText="1"/>
    </xf>
    <xf numFmtId="179" fontId="24" fillId="0" borderId="47" xfId="1" applyNumberFormat="1" applyFont="1" applyFill="1" applyBorder="1" applyAlignment="1" applyProtection="1">
      <alignment horizontal="right" vertical="center"/>
    </xf>
    <xf numFmtId="38" fontId="9" fillId="0" borderId="47" xfId="1" applyFont="1" applyFill="1" applyBorder="1" applyAlignment="1" applyProtection="1">
      <alignment horizontal="right" vertical="center"/>
    </xf>
    <xf numFmtId="179" fontId="9" fillId="0" borderId="47" xfId="1" applyNumberFormat="1" applyFont="1" applyFill="1" applyBorder="1" applyAlignment="1" applyProtection="1">
      <alignment vertical="center"/>
    </xf>
    <xf numFmtId="179" fontId="24" fillId="0" borderId="48" xfId="1" applyNumberFormat="1" applyFont="1" applyFill="1" applyBorder="1" applyAlignment="1" applyProtection="1">
      <alignment vertical="center"/>
    </xf>
    <xf numFmtId="38" fontId="9" fillId="0" borderId="46" xfId="1" applyFont="1" applyFill="1" applyBorder="1" applyAlignment="1" applyProtection="1">
      <alignment vertical="center"/>
    </xf>
    <xf numFmtId="38" fontId="23" fillId="0" borderId="17" xfId="0" applyNumberFormat="1" applyFont="1" applyBorder="1" applyAlignment="1">
      <alignment horizontal="right" vertical="center" wrapText="1"/>
    </xf>
    <xf numFmtId="179" fontId="24" fillId="0" borderId="17" xfId="1" applyNumberFormat="1" applyFont="1" applyFill="1" applyBorder="1" applyAlignment="1" applyProtection="1">
      <alignment horizontal="right" vertical="center"/>
    </xf>
    <xf numFmtId="38" fontId="9" fillId="0" borderId="17" xfId="1" applyFont="1" applyFill="1" applyBorder="1" applyAlignment="1" applyProtection="1">
      <alignment horizontal="right" vertical="center"/>
    </xf>
    <xf numFmtId="179" fontId="9" fillId="0" borderId="17" xfId="1" applyNumberFormat="1" applyFont="1" applyFill="1" applyBorder="1" applyAlignment="1" applyProtection="1">
      <alignment vertical="center"/>
    </xf>
    <xf numFmtId="179" fontId="24" fillId="0" borderId="18" xfId="1" applyNumberFormat="1" applyFont="1" applyFill="1" applyBorder="1" applyAlignment="1" applyProtection="1">
      <alignment vertical="center"/>
    </xf>
    <xf numFmtId="38" fontId="9" fillId="0" borderId="49" xfId="1" applyFont="1" applyFill="1" applyBorder="1" applyAlignment="1" applyProtection="1">
      <alignment vertical="center"/>
    </xf>
    <xf numFmtId="38" fontId="23" fillId="0" borderId="17" xfId="1" applyFont="1" applyFill="1" applyBorder="1" applyAlignment="1" applyProtection="1">
      <alignment horizontal="right" vertical="center"/>
    </xf>
    <xf numFmtId="179" fontId="9" fillId="0" borderId="17" xfId="1" applyNumberFormat="1" applyFont="1" applyFill="1" applyBorder="1" applyAlignment="1" applyProtection="1">
      <alignment horizontal="right" vertical="center"/>
    </xf>
    <xf numFmtId="179" fontId="23" fillId="0" borderId="17" xfId="0" applyNumberFormat="1" applyFont="1" applyBorder="1" applyAlignment="1">
      <alignment horizontal="right" vertical="center" wrapText="1"/>
    </xf>
    <xf numFmtId="0" fontId="8" fillId="0" borderId="49" xfId="0" applyFont="1" applyBorder="1" applyAlignment="1">
      <alignment horizontal="distributed" vertical="center" wrapText="1"/>
    </xf>
    <xf numFmtId="0" fontId="23" fillId="0" borderId="17" xfId="0" applyFont="1" applyBorder="1" applyAlignment="1">
      <alignment horizontal="right" vertical="center" wrapText="1"/>
    </xf>
    <xf numFmtId="179" fontId="24" fillId="0" borderId="17" xfId="1" applyNumberFormat="1" applyFont="1" applyFill="1" applyBorder="1" applyAlignment="1" applyProtection="1">
      <alignment vertical="center"/>
    </xf>
    <xf numFmtId="38" fontId="9" fillId="0" borderId="17" xfId="1" applyFont="1" applyFill="1" applyBorder="1" applyAlignment="1" applyProtection="1">
      <alignment vertical="center"/>
    </xf>
    <xf numFmtId="0" fontId="8" fillId="0" borderId="50" xfId="0" applyFont="1" applyBorder="1" applyAlignment="1">
      <alignment horizontal="center" vertical="center"/>
    </xf>
    <xf numFmtId="38" fontId="23" fillId="0" borderId="51" xfId="0" applyNumberFormat="1" applyFont="1" applyBorder="1" applyAlignment="1">
      <alignment horizontal="right" vertical="center"/>
    </xf>
    <xf numFmtId="179" fontId="24" fillId="0" borderId="51" xfId="1" applyNumberFormat="1" applyFont="1" applyFill="1" applyBorder="1" applyAlignment="1" applyProtection="1">
      <alignment horizontal="right" vertical="center"/>
    </xf>
    <xf numFmtId="38" fontId="9" fillId="0" borderId="51" xfId="1" applyFont="1" applyFill="1" applyBorder="1" applyAlignment="1" applyProtection="1">
      <alignment horizontal="right" vertical="center"/>
    </xf>
    <xf numFmtId="179" fontId="24" fillId="0" borderId="51" xfId="1" applyNumberFormat="1" applyFont="1" applyFill="1" applyBorder="1" applyAlignment="1" applyProtection="1">
      <alignment vertical="center"/>
    </xf>
    <xf numFmtId="38" fontId="9" fillId="0" borderId="51" xfId="1" applyFont="1" applyFill="1" applyBorder="1" applyAlignment="1" applyProtection="1">
      <alignment vertical="center"/>
    </xf>
    <xf numFmtId="179" fontId="25" fillId="0" borderId="52" xfId="1" applyNumberFormat="1" applyFont="1" applyFill="1" applyBorder="1" applyAlignment="1" applyProtection="1">
      <alignment vertical="center"/>
    </xf>
    <xf numFmtId="38" fontId="9" fillId="0" borderId="50" xfId="1" applyFont="1" applyFill="1" applyBorder="1" applyAlignment="1" applyProtection="1">
      <alignment vertical="center"/>
    </xf>
    <xf numFmtId="0" fontId="8" fillId="0" borderId="0" xfId="0" applyFont="1">
      <alignment vertical="center"/>
    </xf>
    <xf numFmtId="0" fontId="8" fillId="0" borderId="0" xfId="0" applyFont="1" applyAlignment="1">
      <alignment horizontal="left" vertical="center"/>
    </xf>
    <xf numFmtId="179" fontId="16" fillId="0" borderId="55" xfId="1" applyNumberFormat="1" applyFont="1" applyFill="1" applyBorder="1" applyAlignment="1" applyProtection="1">
      <alignment horizontal="center" vertical="center"/>
    </xf>
    <xf numFmtId="179" fontId="16" fillId="0" borderId="58" xfId="1" applyNumberFormat="1" applyFont="1" applyFill="1" applyBorder="1" applyAlignment="1" applyProtection="1">
      <alignment horizontal="center" vertical="center"/>
    </xf>
    <xf numFmtId="38" fontId="8" fillId="0" borderId="0" xfId="0" applyNumberFormat="1" applyFont="1">
      <alignment vertical="center"/>
    </xf>
    <xf numFmtId="0" fontId="8" fillId="0" borderId="0" xfId="0" applyFont="1" applyAlignment="1">
      <alignment horizontal="center" vertical="center"/>
    </xf>
    <xf numFmtId="0" fontId="27" fillId="0" borderId="8" xfId="0" applyFont="1" applyBorder="1" applyAlignment="1">
      <alignment horizontal="center" vertical="center"/>
    </xf>
    <xf numFmtId="0" fontId="28" fillId="0" borderId="45" xfId="0" applyFont="1" applyBorder="1" applyAlignment="1">
      <alignment horizontal="centerContinuous" vertical="center"/>
    </xf>
    <xf numFmtId="0" fontId="29" fillId="0" borderId="45" xfId="0" applyFont="1" applyBorder="1" applyAlignment="1">
      <alignment horizontal="centerContinuous" vertical="center"/>
    </xf>
    <xf numFmtId="0" fontId="29" fillId="0" borderId="45" xfId="0" applyFont="1" applyBorder="1" applyAlignment="1">
      <alignment horizontal="center" vertical="center"/>
    </xf>
    <xf numFmtId="0" fontId="29" fillId="0" borderId="59" xfId="0" applyFont="1" applyBorder="1" applyAlignment="1">
      <alignment horizontal="centerContinuous" vertical="center"/>
    </xf>
    <xf numFmtId="179" fontId="23" fillId="0" borderId="47" xfId="0" applyNumberFormat="1" applyFont="1" applyBorder="1" applyAlignment="1">
      <alignment vertical="center" wrapText="1"/>
    </xf>
    <xf numFmtId="179" fontId="24" fillId="0" borderId="47" xfId="1" applyNumberFormat="1" applyFont="1" applyFill="1" applyBorder="1" applyAlignment="1" applyProtection="1">
      <alignment vertical="center"/>
    </xf>
    <xf numFmtId="179" fontId="24" fillId="0" borderId="28" xfId="1" applyNumberFormat="1" applyFont="1" applyFill="1" applyBorder="1" applyAlignment="1" applyProtection="1">
      <alignment vertical="center"/>
    </xf>
    <xf numFmtId="179" fontId="9" fillId="0" borderId="46" xfId="1" applyNumberFormat="1" applyFont="1" applyFill="1" applyBorder="1" applyAlignment="1" applyProtection="1">
      <alignment vertical="center"/>
    </xf>
    <xf numFmtId="179" fontId="23" fillId="0" borderId="17" xfId="0" applyNumberFormat="1" applyFont="1" applyBorder="1" applyAlignment="1">
      <alignment vertical="center" wrapText="1"/>
    </xf>
    <xf numFmtId="179" fontId="9" fillId="0" borderId="49" xfId="1" applyNumberFormat="1" applyFont="1" applyFill="1" applyBorder="1" applyAlignment="1" applyProtection="1">
      <alignment vertical="center"/>
    </xf>
    <xf numFmtId="179" fontId="9" fillId="0" borderId="49" xfId="1" applyNumberFormat="1" applyFont="1" applyFill="1" applyBorder="1" applyAlignment="1" applyProtection="1">
      <alignment horizontal="right" vertical="center"/>
    </xf>
    <xf numFmtId="179" fontId="24" fillId="0" borderId="18" xfId="1" applyNumberFormat="1" applyFont="1" applyFill="1" applyBorder="1" applyAlignment="1" applyProtection="1">
      <alignment horizontal="right" vertical="center"/>
    </xf>
    <xf numFmtId="0" fontId="30" fillId="0" borderId="50" xfId="0" applyFont="1" applyBorder="1" applyAlignment="1">
      <alignment horizontal="distributed" vertical="center"/>
    </xf>
    <xf numFmtId="179" fontId="31" fillId="0" borderId="51" xfId="0" applyNumberFormat="1" applyFont="1" applyBorder="1" applyAlignment="1">
      <alignment vertical="center" wrapText="1"/>
    </xf>
    <xf numFmtId="179" fontId="32" fillId="0" borderId="51" xfId="0" applyNumberFormat="1" applyFont="1" applyBorder="1" applyAlignment="1">
      <alignment vertical="center" wrapText="1"/>
    </xf>
    <xf numFmtId="179" fontId="32" fillId="0" borderId="52" xfId="0" applyNumberFormat="1" applyFont="1" applyBorder="1" applyAlignment="1">
      <alignment vertical="center" wrapText="1"/>
    </xf>
    <xf numFmtId="179" fontId="24" fillId="0" borderId="8" xfId="1" applyNumberFormat="1" applyFont="1" applyFill="1" applyBorder="1" applyAlignment="1" applyProtection="1">
      <alignment vertical="center"/>
    </xf>
    <xf numFmtId="179" fontId="31" fillId="0" borderId="50" xfId="0" applyNumberFormat="1" applyFont="1" applyBorder="1" applyAlignment="1">
      <alignment horizontal="right" vertical="center" wrapText="1"/>
    </xf>
    <xf numFmtId="179" fontId="32" fillId="0" borderId="52" xfId="0" applyNumberFormat="1" applyFont="1" applyBorder="1" applyAlignment="1">
      <alignment horizontal="right" vertical="center" wrapText="1"/>
    </xf>
    <xf numFmtId="0" fontId="17" fillId="0" borderId="26" xfId="0" applyFont="1" applyBorder="1" applyAlignment="1">
      <alignment horizontal="center" vertical="center"/>
    </xf>
    <xf numFmtId="179" fontId="21" fillId="0" borderId="29" xfId="0" applyNumberFormat="1" applyFont="1" applyBorder="1" applyAlignment="1">
      <alignment horizontal="right" vertical="center"/>
    </xf>
    <xf numFmtId="179" fontId="25" fillId="0" borderId="22" xfId="1" applyNumberFormat="1" applyFont="1" applyFill="1" applyBorder="1" applyAlignment="1" applyProtection="1">
      <alignment horizontal="right" vertical="center"/>
    </xf>
    <xf numFmtId="179" fontId="21" fillId="0" borderId="22" xfId="1" applyNumberFormat="1" applyFont="1" applyFill="1" applyBorder="1" applyAlignment="1" applyProtection="1">
      <alignment horizontal="right" vertical="center"/>
    </xf>
    <xf numFmtId="179" fontId="25" fillId="0" borderId="22" xfId="1" applyNumberFormat="1" applyFont="1" applyFill="1" applyBorder="1" applyAlignment="1" applyProtection="1">
      <alignment vertical="center"/>
    </xf>
    <xf numFmtId="179" fontId="21" fillId="0" borderId="22" xfId="1" applyNumberFormat="1" applyFont="1" applyFill="1" applyBorder="1" applyAlignment="1" applyProtection="1">
      <alignment vertical="center"/>
    </xf>
    <xf numFmtId="179" fontId="21" fillId="0" borderId="60" xfId="1" applyNumberFormat="1" applyFont="1" applyFill="1" applyBorder="1" applyAlignment="1" applyProtection="1">
      <alignment vertical="center"/>
    </xf>
    <xf numFmtId="179" fontId="25" fillId="0" borderId="23" xfId="1" applyNumberFormat="1" applyFont="1" applyFill="1" applyBorder="1" applyAlignment="1" applyProtection="1">
      <alignment vertical="center"/>
    </xf>
    <xf numFmtId="179" fontId="25" fillId="0" borderId="28" xfId="1" applyNumberFormat="1" applyFont="1" applyFill="1" applyBorder="1" applyAlignment="1" applyProtection="1">
      <alignment vertical="center"/>
    </xf>
    <xf numFmtId="179" fontId="21" fillId="0" borderId="26" xfId="1" applyNumberFormat="1" applyFont="1" applyFill="1" applyBorder="1" applyAlignment="1" applyProtection="1">
      <alignment vertical="center"/>
    </xf>
    <xf numFmtId="0" fontId="16" fillId="2" borderId="0" xfId="0" applyFont="1" applyFill="1" applyAlignment="1">
      <alignment horizontal="centerContinuous" vertical="center"/>
    </xf>
    <xf numFmtId="0" fontId="18" fillId="2" borderId="0" xfId="0" applyFont="1" applyFill="1" applyAlignment="1">
      <alignment horizontal="centerContinuous" vertical="center"/>
    </xf>
    <xf numFmtId="0" fontId="34" fillId="2" borderId="0" xfId="1" applyNumberFormat="1" applyFont="1" applyFill="1" applyAlignment="1" applyProtection="1">
      <alignment horizontal="centerContinuous" vertical="center"/>
    </xf>
    <xf numFmtId="0" fontId="8" fillId="2" borderId="0" xfId="0" applyFont="1" applyFill="1">
      <alignment vertical="center"/>
    </xf>
    <xf numFmtId="0" fontId="8" fillId="2" borderId="0" xfId="1" applyNumberFormat="1" applyFont="1" applyFill="1" applyAlignment="1" applyProtection="1">
      <alignment vertical="center"/>
    </xf>
    <xf numFmtId="182" fontId="34" fillId="2" borderId="5" xfId="0" applyNumberFormat="1" applyFont="1" applyFill="1" applyBorder="1" applyAlignment="1">
      <alignment horizontal="right" vertical="center"/>
    </xf>
    <xf numFmtId="0" fontId="8" fillId="2" borderId="6" xfId="0" applyFont="1" applyFill="1" applyBorder="1">
      <alignment vertical="center"/>
    </xf>
    <xf numFmtId="182" fontId="34" fillId="2" borderId="9" xfId="0" applyNumberFormat="1" applyFont="1" applyFill="1" applyBorder="1" applyAlignment="1">
      <alignment horizontal="right" vertical="center"/>
    </xf>
    <xf numFmtId="0" fontId="8" fillId="2" borderId="11" xfId="0" applyFont="1" applyFill="1" applyBorder="1">
      <alignment vertical="center"/>
    </xf>
    <xf numFmtId="0" fontId="26" fillId="2" borderId="45" xfId="1" applyNumberFormat="1" applyFont="1" applyFill="1" applyBorder="1" applyAlignment="1" applyProtection="1">
      <alignment vertical="center"/>
    </xf>
    <xf numFmtId="0" fontId="26" fillId="2" borderId="1" xfId="1" applyNumberFormat="1" applyFont="1" applyFill="1" applyBorder="1" applyAlignment="1" applyProtection="1">
      <alignment horizontal="centerContinuous" vertical="center"/>
    </xf>
    <xf numFmtId="0" fontId="26" fillId="2" borderId="2" xfId="1" applyNumberFormat="1" applyFont="1" applyFill="1" applyBorder="1" applyAlignment="1" applyProtection="1">
      <alignment horizontal="centerContinuous" vertical="center"/>
    </xf>
    <xf numFmtId="0" fontId="26" fillId="2" borderId="1" xfId="1" applyNumberFormat="1" applyFont="1" applyFill="1" applyBorder="1" applyAlignment="1" applyProtection="1">
      <alignment vertical="center"/>
    </xf>
    <xf numFmtId="0" fontId="26" fillId="0" borderId="1" xfId="0" applyFont="1" applyBorder="1">
      <alignment vertical="center"/>
    </xf>
    <xf numFmtId="0" fontId="8" fillId="2" borderId="62" xfId="1" applyNumberFormat="1" applyFont="1" applyFill="1" applyBorder="1" applyAlignment="1" applyProtection="1">
      <alignment horizontal="centerContinuous" vertical="center" shrinkToFit="1"/>
    </xf>
    <xf numFmtId="0" fontId="8" fillId="2" borderId="63" xfId="1" applyNumberFormat="1" applyFont="1" applyFill="1" applyBorder="1" applyAlignment="1" applyProtection="1">
      <alignment vertical="center" shrinkToFit="1"/>
    </xf>
    <xf numFmtId="0" fontId="8" fillId="2" borderId="63" xfId="5" applyNumberFormat="1" applyFont="1" applyFill="1" applyBorder="1" applyAlignment="1" applyProtection="1">
      <alignment horizontal="centerContinuous" vertical="center" shrinkToFit="1"/>
    </xf>
    <xf numFmtId="0" fontId="8" fillId="2" borderId="63" xfId="1" applyNumberFormat="1" applyFont="1" applyFill="1" applyBorder="1" applyAlignment="1" applyProtection="1">
      <alignment horizontal="centerContinuous" vertical="center" shrinkToFit="1"/>
    </xf>
    <xf numFmtId="0" fontId="8" fillId="2" borderId="63" xfId="0" applyFont="1" applyFill="1" applyBorder="1" applyAlignment="1">
      <alignment horizontal="centerContinuous" vertical="center" shrinkToFit="1"/>
    </xf>
    <xf numFmtId="0" fontId="8" fillId="2" borderId="11" xfId="1" applyNumberFormat="1" applyFont="1" applyFill="1" applyBorder="1" applyAlignment="1" applyProtection="1">
      <alignment horizontal="centerContinuous" vertical="center"/>
    </xf>
    <xf numFmtId="0" fontId="26" fillId="2" borderId="2" xfId="1" applyNumberFormat="1" applyFont="1" applyFill="1" applyBorder="1" applyAlignment="1" applyProtection="1">
      <alignment vertical="center"/>
    </xf>
    <xf numFmtId="0" fontId="8" fillId="2" borderId="46" xfId="1" applyNumberFormat="1" applyFont="1" applyFill="1" applyBorder="1" applyAlignment="1" applyProtection="1">
      <alignment vertical="center"/>
    </xf>
    <xf numFmtId="0" fontId="8" fillId="2" borderId="46" xfId="1" applyNumberFormat="1" applyFont="1" applyFill="1" applyBorder="1" applyAlignment="1" applyProtection="1">
      <alignment vertical="center" shrinkToFit="1"/>
    </xf>
    <xf numFmtId="38" fontId="8" fillId="2" borderId="47" xfId="1" applyFont="1" applyFill="1" applyBorder="1" applyAlignment="1" applyProtection="1">
      <alignment vertical="center" shrinkToFit="1"/>
    </xf>
    <xf numFmtId="38" fontId="26" fillId="2" borderId="64" xfId="1" applyFont="1" applyFill="1" applyBorder="1" applyAlignment="1" applyProtection="1">
      <alignment vertical="center" shrinkToFit="1"/>
    </xf>
    <xf numFmtId="0" fontId="8" fillId="2" borderId="65" xfId="1" applyNumberFormat="1" applyFont="1" applyFill="1" applyBorder="1" applyAlignment="1" applyProtection="1">
      <alignment vertical="center" shrinkToFit="1"/>
    </xf>
    <xf numFmtId="0" fontId="8" fillId="2" borderId="16" xfId="1" applyNumberFormat="1" applyFont="1" applyFill="1" applyBorder="1" applyAlignment="1" applyProtection="1">
      <alignment vertical="center" shrinkToFit="1"/>
    </xf>
    <xf numFmtId="38" fontId="8" fillId="2" borderId="62" xfId="1" applyFont="1" applyFill="1" applyBorder="1" applyAlignment="1" applyProtection="1">
      <alignment horizontal="center" vertical="center" shrinkToFit="1"/>
    </xf>
    <xf numFmtId="0" fontId="8" fillId="2" borderId="49" xfId="1" applyNumberFormat="1" applyFont="1" applyFill="1" applyBorder="1" applyAlignment="1" applyProtection="1">
      <alignment vertical="center"/>
    </xf>
    <xf numFmtId="38" fontId="8" fillId="2" borderId="25" xfId="1" applyFont="1" applyFill="1" applyBorder="1" applyAlignment="1" applyProtection="1">
      <alignment vertical="center" shrinkToFit="1"/>
    </xf>
    <xf numFmtId="38" fontId="26" fillId="2" borderId="18" xfId="1" applyFont="1" applyFill="1" applyBorder="1" applyAlignment="1" applyProtection="1">
      <alignment vertical="center" shrinkToFit="1"/>
    </xf>
    <xf numFmtId="0" fontId="8" fillId="2" borderId="49" xfId="1" applyNumberFormat="1" applyFont="1" applyFill="1" applyBorder="1" applyAlignment="1" applyProtection="1">
      <alignment vertical="center" shrinkToFit="1"/>
    </xf>
    <xf numFmtId="38" fontId="8" fillId="2" borderId="59" xfId="1" applyFont="1" applyFill="1" applyBorder="1" applyAlignment="1" applyProtection="1">
      <alignment horizontal="center" vertical="center" shrinkToFit="1"/>
    </xf>
    <xf numFmtId="0" fontId="8" fillId="2" borderId="13" xfId="1" applyNumberFormat="1" applyFont="1" applyFill="1" applyBorder="1" applyAlignment="1" applyProtection="1">
      <alignment vertical="center"/>
    </xf>
    <xf numFmtId="38" fontId="8" fillId="2" borderId="17" xfId="1" applyFont="1" applyFill="1" applyBorder="1" applyAlignment="1" applyProtection="1">
      <alignment vertical="center" shrinkToFit="1"/>
    </xf>
    <xf numFmtId="0" fontId="8" fillId="2" borderId="13" xfId="1" applyNumberFormat="1" applyFont="1" applyFill="1" applyBorder="1" applyAlignment="1" applyProtection="1">
      <alignment vertical="center" shrinkToFit="1"/>
    </xf>
    <xf numFmtId="0" fontId="8" fillId="2" borderId="7" xfId="1" applyNumberFormat="1" applyFont="1" applyFill="1" applyBorder="1" applyAlignment="1" applyProtection="1">
      <alignment vertical="center"/>
    </xf>
    <xf numFmtId="0" fontId="8" fillId="2" borderId="7" xfId="1" applyNumberFormat="1" applyFont="1" applyFill="1" applyBorder="1" applyAlignment="1" applyProtection="1">
      <alignment vertical="center" shrinkToFit="1"/>
    </xf>
    <xf numFmtId="38" fontId="8" fillId="2" borderId="59" xfId="1" applyFont="1" applyFill="1" applyBorder="1" applyAlignment="1" applyProtection="1">
      <alignment horizontal="center" vertical="center" wrapText="1" shrinkToFit="1"/>
    </xf>
    <xf numFmtId="0" fontId="26" fillId="2" borderId="0" xfId="0" applyFont="1" applyFill="1">
      <alignment vertical="center"/>
    </xf>
    <xf numFmtId="0" fontId="8" fillId="2" borderId="0" xfId="1" applyNumberFormat="1" applyFont="1" applyFill="1" applyAlignment="1" applyProtection="1">
      <alignment vertical="center" shrinkToFit="1"/>
    </xf>
    <xf numFmtId="0" fontId="26" fillId="2" borderId="0" xfId="0" applyFont="1" applyFill="1" applyAlignment="1">
      <alignment vertical="center" shrinkToFit="1"/>
    </xf>
    <xf numFmtId="38" fontId="8" fillId="2" borderId="19" xfId="1" applyFont="1" applyFill="1" applyBorder="1" applyAlignment="1" applyProtection="1">
      <alignment vertical="center" shrinkToFit="1"/>
    </xf>
    <xf numFmtId="0" fontId="8" fillId="2" borderId="50" xfId="1" applyNumberFormat="1" applyFont="1" applyFill="1" applyBorder="1" applyAlignment="1" applyProtection="1">
      <alignment vertical="center"/>
    </xf>
    <xf numFmtId="0" fontId="8" fillId="2" borderId="0" xfId="1" applyNumberFormat="1" applyFont="1" applyFill="1" applyAlignment="1" applyProtection="1">
      <alignment vertical="center" wrapText="1"/>
    </xf>
    <xf numFmtId="0" fontId="8" fillId="2" borderId="26" xfId="1" applyNumberFormat="1" applyFont="1" applyFill="1" applyBorder="1" applyAlignment="1" applyProtection="1">
      <alignment vertical="center"/>
    </xf>
    <xf numFmtId="0" fontId="8" fillId="2" borderId="16" xfId="1" applyNumberFormat="1" applyFont="1" applyFill="1" applyBorder="1" applyAlignment="1" applyProtection="1">
      <alignment vertical="center"/>
    </xf>
    <xf numFmtId="0" fontId="8" fillId="2" borderId="0" xfId="1" applyNumberFormat="1" applyFont="1" applyFill="1" applyBorder="1" applyAlignment="1" applyProtection="1">
      <alignment vertical="center"/>
    </xf>
    <xf numFmtId="38" fontId="8" fillId="2" borderId="51" xfId="1" applyFont="1" applyFill="1" applyBorder="1" applyAlignment="1" applyProtection="1">
      <alignment vertical="center"/>
    </xf>
    <xf numFmtId="38" fontId="26" fillId="2" borderId="23" xfId="1" applyFont="1" applyFill="1" applyBorder="1" applyAlignment="1" applyProtection="1">
      <alignment vertical="center"/>
    </xf>
    <xf numFmtId="38" fontId="8" fillId="2" borderId="63" xfId="1" applyFont="1" applyFill="1" applyBorder="1" applyAlignment="1" applyProtection="1">
      <alignment horizontal="center" vertical="center" shrinkToFit="1"/>
    </xf>
    <xf numFmtId="0" fontId="8" fillId="2" borderId="4" xfId="6" applyNumberFormat="1" applyFont="1" applyFill="1" applyBorder="1" applyAlignment="1" applyProtection="1">
      <alignment vertical="center"/>
    </xf>
    <xf numFmtId="0" fontId="8" fillId="2" borderId="4" xfId="0" applyFont="1" applyFill="1" applyBorder="1">
      <alignment vertical="center"/>
    </xf>
    <xf numFmtId="0" fontId="8" fillId="2" borderId="5" xfId="6" applyNumberFormat="1" applyFont="1" applyFill="1" applyBorder="1" applyAlignment="1" applyProtection="1">
      <alignment vertical="center"/>
    </xf>
    <xf numFmtId="0" fontId="8" fillId="2" borderId="6" xfId="6" applyNumberFormat="1" applyFont="1" applyFill="1" applyBorder="1" applyAlignment="1" applyProtection="1">
      <alignment vertical="center"/>
    </xf>
    <xf numFmtId="0" fontId="8" fillId="2" borderId="4" xfId="7" applyFont="1" applyFill="1" applyBorder="1" applyAlignment="1">
      <alignment vertical="center"/>
    </xf>
    <xf numFmtId="0" fontId="8" fillId="2" borderId="5" xfId="7" applyFont="1" applyFill="1" applyBorder="1" applyAlignment="1">
      <alignment vertical="center"/>
    </xf>
    <xf numFmtId="0" fontId="8" fillId="2" borderId="5" xfId="1" applyNumberFormat="1" applyFont="1" applyFill="1" applyBorder="1" applyAlignment="1" applyProtection="1">
      <alignment vertical="center"/>
    </xf>
    <xf numFmtId="0" fontId="8" fillId="2" borderId="10" xfId="6" applyNumberFormat="1" applyFont="1" applyFill="1" applyBorder="1" applyAlignment="1" applyProtection="1">
      <alignment vertical="center"/>
    </xf>
    <xf numFmtId="0" fontId="8" fillId="2" borderId="9" xfId="6" applyNumberFormat="1" applyFont="1" applyFill="1" applyBorder="1" applyAlignment="1" applyProtection="1">
      <alignment vertical="center"/>
      <protection locked="0"/>
    </xf>
    <xf numFmtId="0" fontId="8" fillId="2" borderId="0" xfId="1" applyNumberFormat="1" applyFont="1" applyFill="1" applyAlignment="1" applyProtection="1">
      <alignment horizontal="right" vertical="center"/>
    </xf>
    <xf numFmtId="38" fontId="26" fillId="2" borderId="64" xfId="1" applyFont="1" applyFill="1" applyBorder="1" applyAlignment="1" applyProtection="1">
      <alignment vertical="center" shrinkToFit="1"/>
      <protection locked="0"/>
    </xf>
    <xf numFmtId="38" fontId="26" fillId="2" borderId="18" xfId="1" applyFont="1" applyFill="1" applyBorder="1" applyAlignment="1" applyProtection="1">
      <alignment vertical="center" shrinkToFit="1"/>
      <protection locked="0"/>
    </xf>
    <xf numFmtId="0" fontId="8" fillId="2" borderId="14" xfId="1" applyNumberFormat="1" applyFont="1" applyFill="1" applyBorder="1" applyAlignment="1" applyProtection="1">
      <alignment vertical="center"/>
    </xf>
    <xf numFmtId="38" fontId="26" fillId="2" borderId="20" xfId="1" applyFont="1" applyFill="1" applyBorder="1" applyAlignment="1" applyProtection="1">
      <alignment vertical="center" shrinkToFit="1"/>
    </xf>
    <xf numFmtId="0" fontId="8" fillId="2" borderId="21" xfId="1" applyNumberFormat="1" applyFont="1" applyFill="1" applyBorder="1" applyAlignment="1" applyProtection="1">
      <alignment vertical="center" shrinkToFit="1"/>
    </xf>
    <xf numFmtId="38" fontId="8" fillId="2" borderId="24" xfId="1" applyFont="1" applyFill="1" applyBorder="1" applyAlignment="1" applyProtection="1">
      <alignment vertical="center" shrinkToFit="1"/>
    </xf>
    <xf numFmtId="38" fontId="26" fillId="2" borderId="66" xfId="1" applyFont="1" applyFill="1" applyBorder="1" applyAlignment="1" applyProtection="1">
      <alignment vertical="center" shrinkToFit="1"/>
    </xf>
    <xf numFmtId="38" fontId="26" fillId="2" borderId="67" xfId="1" applyFont="1" applyFill="1" applyBorder="1" applyAlignment="1" applyProtection="1">
      <alignment vertical="center"/>
    </xf>
    <xf numFmtId="38" fontId="26" fillId="2" borderId="59" xfId="1" applyFont="1" applyFill="1" applyBorder="1" applyAlignment="1" applyProtection="1">
      <alignment horizontal="center" vertical="center" shrinkToFit="1"/>
    </xf>
    <xf numFmtId="38" fontId="5" fillId="2" borderId="59" xfId="1" applyFont="1" applyFill="1" applyBorder="1" applyAlignment="1" applyProtection="1">
      <alignment horizontal="center" vertical="center" wrapText="1" shrinkToFit="1"/>
    </xf>
    <xf numFmtId="38" fontId="26" fillId="2" borderId="66" xfId="1" applyFont="1" applyFill="1" applyBorder="1" applyAlignment="1" applyProtection="1">
      <alignment vertical="center" shrinkToFit="1"/>
      <protection locked="0"/>
    </xf>
    <xf numFmtId="0" fontId="8" fillId="2" borderId="68" xfId="1" applyNumberFormat="1" applyFont="1" applyFill="1" applyBorder="1" applyAlignment="1" applyProtection="1">
      <alignment vertical="center"/>
    </xf>
    <xf numFmtId="0" fontId="8" fillId="2" borderId="12" xfId="1" applyNumberFormat="1" applyFont="1" applyFill="1" applyBorder="1" applyAlignment="1" applyProtection="1">
      <alignment vertical="center"/>
    </xf>
    <xf numFmtId="0" fontId="8" fillId="2" borderId="69" xfId="1" applyNumberFormat="1" applyFont="1" applyFill="1" applyBorder="1" applyAlignment="1" applyProtection="1">
      <alignment vertical="center"/>
    </xf>
    <xf numFmtId="38" fontId="26" fillId="2" borderId="63" xfId="1" applyFont="1" applyFill="1" applyBorder="1" applyAlignment="1" applyProtection="1">
      <alignment horizontal="center" vertical="center" shrinkToFit="1"/>
    </xf>
    <xf numFmtId="0" fontId="5" fillId="2" borderId="5" xfId="1" applyNumberFormat="1" applyFont="1" applyFill="1" applyBorder="1" applyAlignment="1" applyProtection="1">
      <alignment vertical="center" wrapText="1"/>
    </xf>
    <xf numFmtId="38" fontId="26" fillId="2" borderId="0" xfId="1" applyFont="1" applyFill="1" applyAlignment="1" applyProtection="1">
      <alignment vertical="center"/>
    </xf>
    <xf numFmtId="0" fontId="8" fillId="2" borderId="10" xfId="1" applyNumberFormat="1" applyFont="1" applyFill="1" applyBorder="1" applyAlignment="1" applyProtection="1">
      <alignment vertical="center"/>
    </xf>
    <xf numFmtId="0" fontId="40" fillId="0" borderId="46" xfId="8" applyFont="1" applyFill="1" applyBorder="1" applyAlignment="1" applyProtection="1">
      <alignment horizontal="distributed" vertical="center"/>
    </xf>
    <xf numFmtId="0" fontId="40" fillId="0" borderId="49" xfId="8" applyFont="1" applyFill="1" applyBorder="1" applyAlignment="1" applyProtection="1">
      <alignment horizontal="distributed" vertical="center"/>
    </xf>
    <xf numFmtId="0" fontId="40" fillId="0" borderId="49" xfId="8" applyFont="1" applyFill="1" applyBorder="1" applyAlignment="1" applyProtection="1">
      <alignment vertical="center" shrinkToFit="1"/>
    </xf>
    <xf numFmtId="0" fontId="26" fillId="2" borderId="0" xfId="1" applyNumberFormat="1" applyFont="1" applyFill="1" applyAlignment="1" applyProtection="1">
      <alignment vertical="center"/>
    </xf>
    <xf numFmtId="0" fontId="41" fillId="2" borderId="2" xfId="8" applyNumberFormat="1" applyFont="1" applyFill="1" applyBorder="1" applyAlignment="1" applyProtection="1">
      <alignment horizontal="left" vertical="center" indent="1"/>
    </xf>
    <xf numFmtId="0" fontId="41" fillId="2" borderId="5" xfId="8" applyNumberFormat="1" applyFont="1" applyFill="1" applyBorder="1" applyAlignment="1" applyProtection="1">
      <alignment horizontal="left" vertical="center" indent="1"/>
    </xf>
    <xf numFmtId="0" fontId="0" fillId="0" borderId="46" xfId="0" applyBorder="1">
      <alignment vertical="center"/>
    </xf>
    <xf numFmtId="0" fontId="0" fillId="0" borderId="47" xfId="0" applyBorder="1">
      <alignment vertical="center"/>
    </xf>
    <xf numFmtId="0" fontId="0" fillId="0" borderId="17" xfId="0" applyBorder="1">
      <alignment vertical="center"/>
    </xf>
    <xf numFmtId="0" fontId="42" fillId="0" borderId="17" xfId="0" applyFont="1" applyBorder="1">
      <alignment vertical="center"/>
    </xf>
    <xf numFmtId="38" fontId="42" fillId="0" borderId="17" xfId="1" applyFont="1" applyFill="1" applyBorder="1">
      <alignment vertical="center"/>
    </xf>
    <xf numFmtId="0" fontId="0" fillId="0" borderId="70" xfId="0" applyBorder="1">
      <alignment vertical="center"/>
    </xf>
    <xf numFmtId="0" fontId="0" fillId="0" borderId="15" xfId="0" applyBorder="1">
      <alignment vertical="center"/>
    </xf>
    <xf numFmtId="0" fontId="42" fillId="0" borderId="47" xfId="0" applyFont="1" applyBorder="1">
      <alignment vertical="center"/>
    </xf>
    <xf numFmtId="38" fontId="42" fillId="0" borderId="47" xfId="1" applyFont="1" applyFill="1" applyBorder="1">
      <alignment vertical="center"/>
    </xf>
    <xf numFmtId="0" fontId="26" fillId="2" borderId="14" xfId="1" applyNumberFormat="1" applyFont="1" applyFill="1" applyBorder="1" applyAlignment="1" applyProtection="1">
      <alignment vertical="center"/>
    </xf>
    <xf numFmtId="0" fontId="41" fillId="2" borderId="67" xfId="8" applyNumberFormat="1" applyFont="1" applyFill="1" applyBorder="1" applyAlignment="1" applyProtection="1">
      <alignment horizontal="left" vertical="center" indent="1"/>
    </xf>
    <xf numFmtId="0" fontId="26" fillId="2" borderId="67" xfId="1" applyNumberFormat="1" applyFont="1" applyFill="1" applyBorder="1" applyAlignment="1" applyProtection="1">
      <alignment vertical="center"/>
    </xf>
    <xf numFmtId="38" fontId="26" fillId="2" borderId="67" xfId="1" applyFont="1" applyFill="1" applyBorder="1" applyAlignment="1" applyProtection="1">
      <alignment horizontal="center" vertical="center"/>
    </xf>
    <xf numFmtId="0" fontId="26" fillId="2" borderId="68" xfId="1" applyNumberFormat="1" applyFont="1" applyFill="1" applyBorder="1" applyAlignment="1" applyProtection="1">
      <alignment vertical="center"/>
    </xf>
    <xf numFmtId="0" fontId="0" fillId="0" borderId="49" xfId="0" applyBorder="1">
      <alignment vertical="center"/>
    </xf>
    <xf numFmtId="0" fontId="0" fillId="0" borderId="47" xfId="0" applyBorder="1" applyAlignment="1">
      <alignment vertical="center" shrinkToFit="1"/>
    </xf>
    <xf numFmtId="0" fontId="0" fillId="0" borderId="17" xfId="0" applyBorder="1" applyAlignment="1">
      <alignment vertical="center" shrinkToFit="1"/>
    </xf>
    <xf numFmtId="0" fontId="26" fillId="2" borderId="12" xfId="1" applyNumberFormat="1" applyFont="1" applyFill="1" applyBorder="1" applyAlignment="1" applyProtection="1">
      <alignment vertical="center"/>
    </xf>
    <xf numFmtId="0" fontId="0" fillId="0" borderId="15" xfId="0" applyBorder="1" applyAlignment="1">
      <alignment vertical="center" shrinkToFit="1"/>
    </xf>
    <xf numFmtId="38" fontId="42" fillId="0" borderId="19" xfId="1" applyFont="1" applyFill="1" applyBorder="1">
      <alignment vertical="center"/>
    </xf>
    <xf numFmtId="0" fontId="26" fillId="2" borderId="69" xfId="1" applyNumberFormat="1" applyFont="1" applyFill="1" applyBorder="1" applyAlignment="1" applyProtection="1">
      <alignment vertical="center"/>
    </xf>
    <xf numFmtId="0" fontId="26" fillId="2" borderId="0" xfId="1" applyNumberFormat="1" applyFont="1" applyFill="1" applyAlignment="1" applyProtection="1">
      <alignment vertical="center" wrapText="1"/>
    </xf>
    <xf numFmtId="0" fontId="26" fillId="2" borderId="27" xfId="1" applyNumberFormat="1" applyFont="1" applyFill="1" applyBorder="1" applyAlignment="1" applyProtection="1">
      <alignment vertical="center"/>
    </xf>
    <xf numFmtId="0" fontId="0" fillId="0" borderId="70" xfId="0" applyBorder="1" applyAlignment="1">
      <alignment vertical="center" shrinkToFit="1"/>
    </xf>
    <xf numFmtId="0" fontId="10" fillId="0" borderId="34" xfId="4" applyFont="1" applyBorder="1" applyAlignment="1">
      <alignment horizontal="center" vertical="center"/>
    </xf>
    <xf numFmtId="176" fontId="13" fillId="6" borderId="36" xfId="4" applyNumberFormat="1" applyFont="1" applyFill="1" applyBorder="1" applyAlignment="1" applyProtection="1">
      <alignment horizontal="center" vertical="center"/>
      <protection locked="0"/>
    </xf>
    <xf numFmtId="176" fontId="13" fillId="6" borderId="37" xfId="4"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0" fontId="21" fillId="0" borderId="4" xfId="0" applyFont="1" applyBorder="1" applyAlignment="1">
      <alignment horizontal="center" vertical="center"/>
    </xf>
    <xf numFmtId="0" fontId="21" fillId="0" borderId="10" xfId="0" applyFont="1" applyBorder="1" applyAlignment="1">
      <alignment horizontal="center"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1" fillId="0" borderId="1" xfId="0" applyFont="1" applyBorder="1" applyAlignment="1">
      <alignment horizontal="center" vertical="center"/>
    </xf>
    <xf numFmtId="0" fontId="21" fillId="0" borderId="3" xfId="0" applyFont="1" applyBorder="1" applyAlignment="1">
      <alignment horizontal="center" vertical="center"/>
    </xf>
    <xf numFmtId="0" fontId="9" fillId="0" borderId="0" xfId="0" applyFont="1" applyAlignment="1">
      <alignment horizontal="center" vertical="center"/>
    </xf>
    <xf numFmtId="0" fontId="21" fillId="0" borderId="53" xfId="0" applyFont="1" applyBorder="1" applyAlignment="1">
      <alignment horizontal="center" vertical="center" wrapText="1"/>
    </xf>
    <xf numFmtId="0" fontId="21" fillId="0" borderId="54"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179" fontId="16" fillId="0" borderId="53" xfId="1" applyNumberFormat="1" applyFont="1" applyFill="1" applyBorder="1" applyAlignment="1" applyProtection="1">
      <alignment horizontal="center" vertical="center"/>
    </xf>
    <xf numFmtId="179" fontId="16" fillId="0" borderId="54" xfId="1" applyNumberFormat="1" applyFont="1" applyFill="1" applyBorder="1" applyAlignment="1" applyProtection="1">
      <alignment horizontal="center" vertical="center"/>
    </xf>
    <xf numFmtId="179" fontId="16" fillId="0" borderId="56" xfId="1" applyNumberFormat="1" applyFont="1" applyFill="1" applyBorder="1" applyAlignment="1" applyProtection="1">
      <alignment horizontal="center" vertical="center"/>
    </xf>
    <xf numFmtId="179" fontId="16" fillId="0" borderId="57" xfId="1" applyNumberFormat="1" applyFont="1" applyFill="1" applyBorder="1" applyAlignment="1" applyProtection="1">
      <alignment horizontal="center" vertical="center"/>
    </xf>
    <xf numFmtId="0" fontId="21" fillId="0" borderId="55"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7" xfId="0" applyFont="1" applyBorder="1" applyAlignment="1">
      <alignment horizontal="center" vertical="center" wrapText="1"/>
    </xf>
    <xf numFmtId="179" fontId="16" fillId="0" borderId="55" xfId="1" applyNumberFormat="1" applyFont="1" applyFill="1" applyBorder="1" applyAlignment="1" applyProtection="1">
      <alignment horizontal="center" vertical="center"/>
    </xf>
    <xf numFmtId="179" fontId="16" fillId="0" borderId="58" xfId="1" applyNumberFormat="1" applyFont="1" applyFill="1" applyBorder="1" applyAlignment="1" applyProtection="1">
      <alignment horizontal="center" vertical="center"/>
    </xf>
    <xf numFmtId="0" fontId="8" fillId="0" borderId="0" xfId="0" applyFont="1" applyAlignment="1">
      <alignment horizontal="center" vertical="center"/>
    </xf>
    <xf numFmtId="0" fontId="8" fillId="0" borderId="0" xfId="0" applyFont="1">
      <alignment vertical="center"/>
    </xf>
    <xf numFmtId="180" fontId="33" fillId="0" borderId="53" xfId="1" applyNumberFormat="1" applyFont="1" applyFill="1" applyBorder="1" applyAlignment="1" applyProtection="1">
      <alignment horizontal="center" vertical="center"/>
    </xf>
    <xf numFmtId="180" fontId="33" fillId="0" borderId="54" xfId="1" applyNumberFormat="1" applyFont="1" applyFill="1" applyBorder="1" applyAlignment="1" applyProtection="1">
      <alignment horizontal="center" vertical="center"/>
    </xf>
    <xf numFmtId="180" fontId="33" fillId="0" borderId="56" xfId="1" applyNumberFormat="1" applyFont="1" applyFill="1" applyBorder="1" applyAlignment="1" applyProtection="1">
      <alignment horizontal="center" vertical="center"/>
    </xf>
    <xf numFmtId="180" fontId="33" fillId="0" borderId="57" xfId="1" applyNumberFormat="1" applyFont="1" applyFill="1" applyBorder="1" applyAlignment="1" applyProtection="1">
      <alignment horizontal="center" vertical="center"/>
    </xf>
    <xf numFmtId="0" fontId="9" fillId="0" borderId="61" xfId="0" applyFont="1" applyBorder="1" applyAlignment="1">
      <alignment horizontal="center" vertical="center"/>
    </xf>
    <xf numFmtId="0" fontId="8" fillId="0" borderId="61" xfId="0" applyFont="1" applyBorder="1" applyAlignment="1">
      <alignment horizontal="center" vertical="center"/>
    </xf>
    <xf numFmtId="0" fontId="27" fillId="0" borderId="4" xfId="0" applyFont="1" applyBorder="1" applyAlignment="1">
      <alignment horizontal="center" vertical="center"/>
    </xf>
    <xf numFmtId="0" fontId="27" fillId="0" borderId="10" xfId="0" applyFont="1" applyBorder="1" applyAlignment="1">
      <alignment horizontal="center" vertical="center"/>
    </xf>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26" fillId="0" borderId="53" xfId="0" applyFont="1" applyBorder="1" applyAlignment="1">
      <alignment horizontal="center" vertical="center" wrapText="1"/>
    </xf>
    <xf numFmtId="0" fontId="26" fillId="0" borderId="54"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3" xfId="0" applyFont="1" applyBorder="1" applyAlignment="1">
      <alignment horizontal="center" vertical="center" wrapText="1" shrinkToFit="1"/>
    </xf>
    <xf numFmtId="0" fontId="26" fillId="0" borderId="55" xfId="0" applyFont="1" applyBorder="1" applyAlignment="1">
      <alignment horizontal="center" vertical="center" shrinkToFit="1"/>
    </xf>
    <xf numFmtId="0" fontId="26" fillId="0" borderId="54" xfId="0" applyFont="1" applyBorder="1" applyAlignment="1">
      <alignment horizontal="center" vertical="center" shrinkToFit="1"/>
    </xf>
    <xf numFmtId="0" fontId="26" fillId="0" borderId="56" xfId="0" applyFont="1" applyBorder="1" applyAlignment="1">
      <alignment horizontal="center" vertical="center" shrinkToFit="1"/>
    </xf>
    <xf numFmtId="0" fontId="26" fillId="0" borderId="58" xfId="0" applyFont="1" applyBorder="1" applyAlignment="1">
      <alignment horizontal="center" vertical="center" shrinkToFit="1"/>
    </xf>
    <xf numFmtId="0" fontId="26" fillId="0" borderId="57" xfId="0" applyFont="1" applyBorder="1" applyAlignment="1">
      <alignment horizontal="center" vertical="center" shrinkToFit="1"/>
    </xf>
    <xf numFmtId="0" fontId="39" fillId="2" borderId="4" xfId="8" quotePrefix="1" applyNumberFormat="1" applyFont="1" applyFill="1" applyBorder="1" applyAlignment="1" applyProtection="1">
      <alignment horizontal="right" vertical="center" indent="1"/>
    </xf>
    <xf numFmtId="0" fontId="34" fillId="2" borderId="5" xfId="0" applyFont="1" applyFill="1" applyBorder="1" applyAlignment="1">
      <alignment horizontal="right" vertical="center" indent="1"/>
    </xf>
    <xf numFmtId="0" fontId="34" fillId="2" borderId="6" xfId="0" applyFont="1" applyFill="1" applyBorder="1" applyAlignment="1">
      <alignment horizontal="right" vertical="center" indent="1"/>
    </xf>
    <xf numFmtId="0" fontId="34" fillId="2" borderId="10" xfId="0" applyFont="1" applyFill="1" applyBorder="1" applyAlignment="1">
      <alignment horizontal="right" vertical="center" indent="1"/>
    </xf>
    <xf numFmtId="0" fontId="34" fillId="2" borderId="9" xfId="0" applyFont="1" applyFill="1" applyBorder="1" applyAlignment="1">
      <alignment horizontal="right" vertical="center" indent="1"/>
    </xf>
    <xf numFmtId="0" fontId="34" fillId="2" borderId="11" xfId="0" applyFont="1" applyFill="1" applyBorder="1" applyAlignment="1">
      <alignment horizontal="right" vertical="center" indent="1"/>
    </xf>
    <xf numFmtId="181" fontId="39" fillId="2" borderId="4" xfId="8" quotePrefix="1" applyNumberFormat="1" applyFont="1" applyFill="1" applyBorder="1" applyAlignment="1" applyProtection="1">
      <alignment horizontal="right" vertical="center" indent="1"/>
    </xf>
    <xf numFmtId="181" fontId="34" fillId="2" borderId="5" xfId="0" applyNumberFormat="1" applyFont="1" applyFill="1" applyBorder="1" applyAlignment="1">
      <alignment horizontal="right" vertical="center" indent="1"/>
    </xf>
    <xf numFmtId="181" fontId="34" fillId="2" borderId="6" xfId="0" applyNumberFormat="1" applyFont="1" applyFill="1" applyBorder="1" applyAlignment="1">
      <alignment horizontal="right" vertical="center" indent="1"/>
    </xf>
    <xf numFmtId="181" fontId="34" fillId="2" borderId="10" xfId="0" applyNumberFormat="1" applyFont="1" applyFill="1" applyBorder="1" applyAlignment="1">
      <alignment horizontal="right" vertical="center" indent="1"/>
    </xf>
    <xf numFmtId="181" fontId="34" fillId="2" borderId="9" xfId="0" applyNumberFormat="1" applyFont="1" applyFill="1" applyBorder="1" applyAlignment="1">
      <alignment horizontal="right" vertical="center" indent="1"/>
    </xf>
    <xf numFmtId="181" fontId="34" fillId="2" borderId="11" xfId="0" applyNumberFormat="1" applyFont="1" applyFill="1" applyBorder="1" applyAlignment="1">
      <alignment horizontal="right" vertical="center" indent="1"/>
    </xf>
    <xf numFmtId="0" fontId="34" fillId="2" borderId="4" xfId="0" quotePrefix="1" applyFont="1" applyFill="1" applyBorder="1" applyAlignment="1" applyProtection="1">
      <alignment horizontal="right" vertical="center" indent="1"/>
      <protection locked="0"/>
    </xf>
    <xf numFmtId="0" fontId="34" fillId="2" borderId="5" xfId="0" applyFont="1" applyFill="1" applyBorder="1" applyAlignment="1" applyProtection="1">
      <alignment horizontal="right" vertical="center" indent="1"/>
      <protection locked="0"/>
    </xf>
    <xf numFmtId="0" fontId="34" fillId="2" borderId="6" xfId="0" applyFont="1" applyFill="1" applyBorder="1" applyAlignment="1" applyProtection="1">
      <alignment horizontal="right" vertical="center" indent="1"/>
      <protection locked="0"/>
    </xf>
    <xf numFmtId="0" fontId="34" fillId="2" borderId="10" xfId="0" applyFont="1" applyFill="1" applyBorder="1" applyAlignment="1" applyProtection="1">
      <alignment horizontal="right" vertical="center" indent="1"/>
      <protection locked="0"/>
    </xf>
    <xf numFmtId="0" fontId="34" fillId="2" borderId="9" xfId="0" applyFont="1" applyFill="1" applyBorder="1" applyAlignment="1" applyProtection="1">
      <alignment horizontal="right" vertical="center" indent="1"/>
      <protection locked="0"/>
    </xf>
    <xf numFmtId="0" fontId="34" fillId="2" borderId="11" xfId="0" applyFont="1" applyFill="1" applyBorder="1" applyAlignment="1" applyProtection="1">
      <alignment horizontal="right" vertical="center" indent="1"/>
      <protection locked="0"/>
    </xf>
    <xf numFmtId="182" fontId="11" fillId="2" borderId="9" xfId="0" applyNumberFormat="1" applyFont="1" applyFill="1" applyBorder="1" applyAlignment="1">
      <alignment horizontal="right" vertical="center"/>
    </xf>
    <xf numFmtId="182" fontId="11" fillId="2" borderId="11" xfId="0" applyNumberFormat="1" applyFont="1" applyFill="1" applyBorder="1" applyAlignment="1">
      <alignment horizontal="right" vertical="center"/>
    </xf>
    <xf numFmtId="0" fontId="8" fillId="2" borderId="4" xfId="0" applyFont="1" applyFill="1" applyBorder="1">
      <alignment vertical="center"/>
    </xf>
    <xf numFmtId="0" fontId="8" fillId="2" borderId="5" xfId="0" applyFont="1" applyFill="1" applyBorder="1">
      <alignment vertical="center"/>
    </xf>
    <xf numFmtId="0" fontId="8" fillId="2" borderId="10" xfId="6" applyNumberFormat="1" applyFont="1" applyFill="1" applyBorder="1" applyAlignment="1" applyProtection="1">
      <alignment horizontal="right" vertical="center"/>
      <protection locked="0"/>
    </xf>
    <xf numFmtId="0" fontId="8" fillId="2" borderId="9" xfId="6" applyNumberFormat="1" applyFont="1" applyFill="1" applyBorder="1" applyAlignment="1" applyProtection="1">
      <alignment horizontal="right" vertical="center"/>
      <protection locked="0"/>
    </xf>
    <xf numFmtId="0" fontId="8" fillId="2" borderId="11" xfId="6" applyNumberFormat="1" applyFont="1" applyFill="1" applyBorder="1" applyAlignment="1" applyProtection="1">
      <alignment horizontal="right" vertical="center"/>
      <protection locked="0"/>
    </xf>
    <xf numFmtId="182" fontId="8" fillId="2" borderId="10" xfId="0" applyNumberFormat="1" applyFont="1" applyFill="1" applyBorder="1" applyAlignment="1" applyProtection="1">
      <alignment horizontal="right" vertical="center"/>
      <protection locked="0"/>
    </xf>
    <xf numFmtId="182" fontId="8" fillId="2" borderId="9" xfId="0" applyNumberFormat="1" applyFont="1" applyFill="1" applyBorder="1" applyAlignment="1" applyProtection="1">
      <alignment horizontal="right" vertical="center"/>
      <protection locked="0"/>
    </xf>
    <xf numFmtId="182" fontId="8" fillId="2" borderId="11" xfId="0" applyNumberFormat="1" applyFont="1" applyFill="1" applyBorder="1" applyAlignment="1" applyProtection="1">
      <alignment horizontal="right" vertical="center"/>
      <protection locked="0"/>
    </xf>
    <xf numFmtId="182" fontId="39" fillId="2" borderId="4" xfId="8" applyNumberFormat="1" applyFont="1" applyFill="1" applyBorder="1" applyAlignment="1" applyProtection="1">
      <alignment horizontal="right" vertical="center"/>
    </xf>
    <xf numFmtId="182" fontId="34" fillId="2" borderId="5" xfId="0" applyNumberFormat="1" applyFont="1" applyFill="1" applyBorder="1" applyAlignment="1">
      <alignment horizontal="right" vertical="center"/>
    </xf>
    <xf numFmtId="182" fontId="34" fillId="2" borderId="6" xfId="0" applyNumberFormat="1" applyFont="1" applyFill="1" applyBorder="1" applyAlignment="1">
      <alignment horizontal="right" vertical="center"/>
    </xf>
    <xf numFmtId="182" fontId="34" fillId="2" borderId="10" xfId="0" applyNumberFormat="1" applyFont="1" applyFill="1" applyBorder="1" applyAlignment="1">
      <alignment horizontal="right" vertical="center"/>
    </xf>
    <xf numFmtId="182" fontId="34" fillId="2" borderId="9" xfId="0" applyNumberFormat="1" applyFont="1" applyFill="1" applyBorder="1" applyAlignment="1">
      <alignment horizontal="right" vertical="center"/>
    </xf>
    <xf numFmtId="182" fontId="34" fillId="2" borderId="11" xfId="0" applyNumberFormat="1" applyFont="1" applyFill="1" applyBorder="1" applyAlignment="1">
      <alignment horizontal="right" vertical="center"/>
    </xf>
    <xf numFmtId="182" fontId="35" fillId="2" borderId="5" xfId="0" applyNumberFormat="1" applyFont="1" applyFill="1" applyBorder="1" applyAlignment="1">
      <alignment horizontal="right" vertical="center"/>
    </xf>
    <xf numFmtId="182" fontId="35" fillId="2" borderId="6" xfId="0" applyNumberFormat="1" applyFont="1" applyFill="1" applyBorder="1" applyAlignment="1">
      <alignment horizontal="right" vertical="center"/>
    </xf>
    <xf numFmtId="182" fontId="35" fillId="2" borderId="10" xfId="0" applyNumberFormat="1" applyFont="1" applyFill="1" applyBorder="1" applyAlignment="1">
      <alignment horizontal="right" vertical="center"/>
    </xf>
    <xf numFmtId="182" fontId="35" fillId="2" borderId="9" xfId="0" applyNumberFormat="1" applyFont="1" applyFill="1" applyBorder="1" applyAlignment="1">
      <alignment horizontal="right" vertical="center"/>
    </xf>
    <xf numFmtId="182" fontId="35" fillId="2" borderId="11" xfId="0" applyNumberFormat="1" applyFont="1" applyFill="1" applyBorder="1" applyAlignment="1">
      <alignment horizontal="right" vertical="center"/>
    </xf>
    <xf numFmtId="182" fontId="39" fillId="2" borderId="5" xfId="8" applyNumberFormat="1" applyFont="1" applyFill="1" applyBorder="1" applyAlignment="1" applyProtection="1">
      <alignment horizontal="right" vertical="center"/>
    </xf>
    <xf numFmtId="182" fontId="36" fillId="2" borderId="5" xfId="0" applyNumberFormat="1" applyFont="1" applyFill="1" applyBorder="1" applyAlignment="1">
      <alignment horizontal="right" vertical="center"/>
    </xf>
    <xf numFmtId="182" fontId="36" fillId="2" borderId="9" xfId="0" applyNumberFormat="1" applyFont="1" applyFill="1" applyBorder="1" applyAlignment="1">
      <alignment horizontal="right" vertical="center"/>
    </xf>
    <xf numFmtId="182" fontId="11" fillId="2" borderId="5" xfId="0" applyNumberFormat="1" applyFont="1" applyFill="1" applyBorder="1" applyAlignment="1">
      <alignment horizontal="right" vertical="center"/>
    </xf>
    <xf numFmtId="182" fontId="11" fillId="2" borderId="6" xfId="0" applyNumberFormat="1" applyFont="1" applyFill="1" applyBorder="1" applyAlignment="1">
      <alignment horizontal="right" vertical="center"/>
    </xf>
    <xf numFmtId="0" fontId="0" fillId="0" borderId="0" xfId="0" applyFill="1">
      <alignment vertical="center"/>
    </xf>
    <xf numFmtId="0" fontId="0" fillId="0" borderId="46" xfId="0" applyFill="1" applyBorder="1">
      <alignment vertical="center"/>
    </xf>
    <xf numFmtId="0" fontId="0" fillId="0" borderId="49" xfId="0" applyFill="1" applyBorder="1">
      <alignment vertical="center"/>
    </xf>
    <xf numFmtId="0" fontId="0" fillId="0" borderId="17" xfId="0" applyFill="1" applyBorder="1">
      <alignment vertical="center"/>
    </xf>
    <xf numFmtId="0" fontId="42" fillId="0" borderId="17" xfId="0" applyFont="1" applyFill="1" applyBorder="1">
      <alignment vertical="center"/>
    </xf>
    <xf numFmtId="0" fontId="0" fillId="0" borderId="47" xfId="0" applyFill="1" applyBorder="1">
      <alignment vertical="center"/>
    </xf>
    <xf numFmtId="0" fontId="42" fillId="0" borderId="47" xfId="0" applyFont="1" applyFill="1" applyBorder="1">
      <alignment vertical="center"/>
    </xf>
    <xf numFmtId="0" fontId="0" fillId="0" borderId="47" xfId="0" applyFill="1" applyBorder="1" applyAlignment="1">
      <alignment vertical="center" shrinkToFit="1"/>
    </xf>
    <xf numFmtId="0" fontId="0" fillId="0" borderId="17" xfId="0" applyFill="1" applyBorder="1" applyAlignment="1">
      <alignment vertical="center" shrinkToFit="1"/>
    </xf>
    <xf numFmtId="0" fontId="0" fillId="0" borderId="70" xfId="0" applyFill="1" applyBorder="1">
      <alignment vertical="center"/>
    </xf>
    <xf numFmtId="0" fontId="0" fillId="0" borderId="15" xfId="0" applyFill="1" applyBorder="1">
      <alignment vertical="center"/>
    </xf>
    <xf numFmtId="0" fontId="26" fillId="2" borderId="10" xfId="1" applyNumberFormat="1" applyFont="1" applyFill="1" applyBorder="1" applyAlignment="1" applyProtection="1">
      <alignment vertical="center"/>
    </xf>
    <xf numFmtId="0" fontId="0" fillId="0" borderId="15" xfId="0" applyFill="1" applyBorder="1" applyAlignment="1">
      <alignment vertical="center" shrinkToFit="1"/>
    </xf>
    <xf numFmtId="0" fontId="0" fillId="0" borderId="70" xfId="0" applyFill="1" applyBorder="1" applyAlignment="1">
      <alignment vertical="center" shrinkToFit="1"/>
    </xf>
  </cellXfs>
  <cellStyles count="9">
    <cellStyle name="ハイパーリンク" xfId="8" builtinId="8"/>
    <cellStyle name="桁区切り" xfId="1" builtinId="6"/>
    <cellStyle name="桁区切り 2" xfId="5" xr:uid="{00000000-0005-0000-0000-000002000000}"/>
    <cellStyle name="桁区切り 3" xfId="6" xr:uid="{00000000-0005-0000-0000-000003000000}"/>
    <cellStyle name="標準" xfId="0" builtinId="0"/>
    <cellStyle name="標準 2 2" xfId="3" xr:uid="{00000000-0005-0000-0000-000005000000}"/>
    <cellStyle name="標準 3 2" xfId="2" xr:uid="{00000000-0005-0000-0000-000006000000}"/>
    <cellStyle name="標準 7" xfId="7" xr:uid="{00000000-0005-0000-0000-000007000000}"/>
    <cellStyle name="標準_s0811" xfId="4" xr:uid="{00000000-0005-0000-0000-000009000000}"/>
  </cellStyles>
  <dxfs count="763">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ont>
        <color indexed="16"/>
      </font>
    </dxf>
    <dxf>
      <fill>
        <patternFill>
          <bgColor indexed="10"/>
        </patternFill>
      </fill>
    </dxf>
    <dxf>
      <fill>
        <patternFill>
          <bgColor indexed="10"/>
        </patternFill>
      </fill>
    </dxf>
    <dxf>
      <font>
        <color indexed="16"/>
      </font>
    </dxf>
    <dxf>
      <fill>
        <patternFill>
          <bgColor indexed="10"/>
        </patternFill>
      </fill>
    </dxf>
    <dxf>
      <font>
        <color indexed="16"/>
      </font>
    </dxf>
    <dxf>
      <font>
        <color indexed="16"/>
      </font>
    </dxf>
    <dxf>
      <fill>
        <patternFill>
          <bgColor indexed="10"/>
        </patternFill>
      </fill>
    </dxf>
    <dxf>
      <font>
        <color indexed="16"/>
      </font>
    </dxf>
    <dxf>
      <fill>
        <patternFill>
          <bgColor indexed="10"/>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145675</xdr:colOff>
      <xdr:row>6</xdr:row>
      <xdr:rowOff>1</xdr:rowOff>
    </xdr:to>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2404911" y="795618"/>
          <a:ext cx="1759323"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0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0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0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280147</xdr:colOff>
      <xdr:row>6</xdr:row>
      <xdr:rowOff>1</xdr:rowOff>
    </xdr:to>
    <xdr:sp macro="" textlink="">
      <xdr:nvSpPr>
        <xdr:cNvPr id="11" name="テキスト ボックス 10">
          <a:extLst>
            <a:ext uri="{FF2B5EF4-FFF2-40B4-BE49-F238E27FC236}">
              <a16:creationId xmlns:a16="http://schemas.microsoft.com/office/drawing/2014/main" id="{00000000-0008-0000-1000-00000B000000}"/>
            </a:ext>
          </a:extLst>
        </xdr:cNvPr>
        <xdr:cNvSpPr txBox="1"/>
      </xdr:nvSpPr>
      <xdr:spPr>
        <a:xfrm>
          <a:off x="12404912" y="795618"/>
          <a:ext cx="1893794"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1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1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1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1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1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280147</xdr:colOff>
      <xdr:row>6</xdr:row>
      <xdr:rowOff>1</xdr:rowOff>
    </xdr:to>
    <xdr:sp macro="" textlink="">
      <xdr:nvSpPr>
        <xdr:cNvPr id="11" name="テキスト ボックス 10">
          <a:extLst>
            <a:ext uri="{FF2B5EF4-FFF2-40B4-BE49-F238E27FC236}">
              <a16:creationId xmlns:a16="http://schemas.microsoft.com/office/drawing/2014/main" id="{00000000-0008-0000-1100-00000B000000}"/>
            </a:ext>
          </a:extLst>
        </xdr:cNvPr>
        <xdr:cNvSpPr txBox="1"/>
      </xdr:nvSpPr>
      <xdr:spPr>
        <a:xfrm>
          <a:off x="12404912" y="795618"/>
          <a:ext cx="1893794"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2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2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246529</xdr:colOff>
      <xdr:row>6</xdr:row>
      <xdr:rowOff>1</xdr:rowOff>
    </xdr:to>
    <xdr:sp macro="" textlink="">
      <xdr:nvSpPr>
        <xdr:cNvPr id="11" name="テキスト ボックス 10">
          <a:extLst>
            <a:ext uri="{FF2B5EF4-FFF2-40B4-BE49-F238E27FC236}">
              <a16:creationId xmlns:a16="http://schemas.microsoft.com/office/drawing/2014/main" id="{00000000-0008-0000-1200-00000B000000}"/>
            </a:ext>
          </a:extLst>
        </xdr:cNvPr>
        <xdr:cNvSpPr txBox="1"/>
      </xdr:nvSpPr>
      <xdr:spPr>
        <a:xfrm>
          <a:off x="12404912" y="795618"/>
          <a:ext cx="1860176"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3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3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3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257735</xdr:colOff>
      <xdr:row>6</xdr:row>
      <xdr:rowOff>1</xdr:rowOff>
    </xdr:to>
    <xdr:sp macro="" textlink="">
      <xdr:nvSpPr>
        <xdr:cNvPr id="11" name="テキスト ボックス 10">
          <a:extLst>
            <a:ext uri="{FF2B5EF4-FFF2-40B4-BE49-F238E27FC236}">
              <a16:creationId xmlns:a16="http://schemas.microsoft.com/office/drawing/2014/main" id="{00000000-0008-0000-1300-00000B000000}"/>
            </a:ext>
          </a:extLst>
        </xdr:cNvPr>
        <xdr:cNvSpPr txBox="1"/>
      </xdr:nvSpPr>
      <xdr:spPr>
        <a:xfrm>
          <a:off x="12404912" y="795618"/>
          <a:ext cx="1871382"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4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4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4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4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4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4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212911</xdr:colOff>
      <xdr:row>6</xdr:row>
      <xdr:rowOff>1</xdr:rowOff>
    </xdr:to>
    <xdr:sp macro="" textlink="">
      <xdr:nvSpPr>
        <xdr:cNvPr id="11" name="テキスト ボックス 10">
          <a:extLst>
            <a:ext uri="{FF2B5EF4-FFF2-40B4-BE49-F238E27FC236}">
              <a16:creationId xmlns:a16="http://schemas.microsoft.com/office/drawing/2014/main" id="{00000000-0008-0000-1400-00000B000000}"/>
            </a:ext>
          </a:extLst>
        </xdr:cNvPr>
        <xdr:cNvSpPr txBox="1"/>
      </xdr:nvSpPr>
      <xdr:spPr>
        <a:xfrm>
          <a:off x="12404911" y="795618"/>
          <a:ext cx="1826559"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5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5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5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5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5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212911</xdr:colOff>
      <xdr:row>6</xdr:row>
      <xdr:rowOff>1</xdr:rowOff>
    </xdr:to>
    <xdr:sp macro="" textlink="">
      <xdr:nvSpPr>
        <xdr:cNvPr id="11" name="テキスト ボックス 10">
          <a:extLst>
            <a:ext uri="{FF2B5EF4-FFF2-40B4-BE49-F238E27FC236}">
              <a16:creationId xmlns:a16="http://schemas.microsoft.com/office/drawing/2014/main" id="{00000000-0008-0000-1500-00000B000000}"/>
            </a:ext>
          </a:extLst>
        </xdr:cNvPr>
        <xdr:cNvSpPr txBox="1"/>
      </xdr:nvSpPr>
      <xdr:spPr>
        <a:xfrm>
          <a:off x="12404911" y="795618"/>
          <a:ext cx="1826559"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6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6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6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6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6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6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168087</xdr:colOff>
      <xdr:row>6</xdr:row>
      <xdr:rowOff>1</xdr:rowOff>
    </xdr:to>
    <xdr:sp macro="" textlink="">
      <xdr:nvSpPr>
        <xdr:cNvPr id="11" name="テキスト ボックス 10">
          <a:extLst>
            <a:ext uri="{FF2B5EF4-FFF2-40B4-BE49-F238E27FC236}">
              <a16:creationId xmlns:a16="http://schemas.microsoft.com/office/drawing/2014/main" id="{00000000-0008-0000-1600-00000B000000}"/>
            </a:ext>
          </a:extLst>
        </xdr:cNvPr>
        <xdr:cNvSpPr txBox="1"/>
      </xdr:nvSpPr>
      <xdr:spPr>
        <a:xfrm>
          <a:off x="12404911" y="795618"/>
          <a:ext cx="1781735"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7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7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7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7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302559</xdr:colOff>
      <xdr:row>6</xdr:row>
      <xdr:rowOff>1</xdr:rowOff>
    </xdr:to>
    <xdr:sp macro="" textlink="">
      <xdr:nvSpPr>
        <xdr:cNvPr id="11" name="テキスト ボックス 10">
          <a:extLst>
            <a:ext uri="{FF2B5EF4-FFF2-40B4-BE49-F238E27FC236}">
              <a16:creationId xmlns:a16="http://schemas.microsoft.com/office/drawing/2014/main" id="{00000000-0008-0000-1700-00000B000000}"/>
            </a:ext>
          </a:extLst>
        </xdr:cNvPr>
        <xdr:cNvSpPr txBox="1"/>
      </xdr:nvSpPr>
      <xdr:spPr>
        <a:xfrm>
          <a:off x="12404912" y="795618"/>
          <a:ext cx="1916206"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8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8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8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8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291353</xdr:colOff>
      <xdr:row>6</xdr:row>
      <xdr:rowOff>1</xdr:rowOff>
    </xdr:to>
    <xdr:sp macro="" textlink="">
      <xdr:nvSpPr>
        <xdr:cNvPr id="11" name="テキスト ボックス 10">
          <a:extLst>
            <a:ext uri="{FF2B5EF4-FFF2-40B4-BE49-F238E27FC236}">
              <a16:creationId xmlns:a16="http://schemas.microsoft.com/office/drawing/2014/main" id="{00000000-0008-0000-1800-00000B000000}"/>
            </a:ext>
          </a:extLst>
        </xdr:cNvPr>
        <xdr:cNvSpPr txBox="1"/>
      </xdr:nvSpPr>
      <xdr:spPr>
        <a:xfrm>
          <a:off x="12404912" y="795618"/>
          <a:ext cx="190500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9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9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9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9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9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9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9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257735</xdr:colOff>
      <xdr:row>6</xdr:row>
      <xdr:rowOff>1</xdr:rowOff>
    </xdr:to>
    <xdr:sp macro="" textlink="">
      <xdr:nvSpPr>
        <xdr:cNvPr id="11" name="テキスト ボックス 10">
          <a:extLst>
            <a:ext uri="{FF2B5EF4-FFF2-40B4-BE49-F238E27FC236}">
              <a16:creationId xmlns:a16="http://schemas.microsoft.com/office/drawing/2014/main" id="{00000000-0008-0000-1900-00000B000000}"/>
            </a:ext>
          </a:extLst>
        </xdr:cNvPr>
        <xdr:cNvSpPr txBox="1"/>
      </xdr:nvSpPr>
      <xdr:spPr>
        <a:xfrm>
          <a:off x="12404912" y="795618"/>
          <a:ext cx="1871382"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190499</xdr:colOff>
      <xdr:row>6</xdr:row>
      <xdr:rowOff>1</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12404911" y="795618"/>
          <a:ext cx="1804147"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1A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1A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1A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1A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1A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1A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1A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257735</xdr:colOff>
      <xdr:row>6</xdr:row>
      <xdr:rowOff>1</xdr:rowOff>
    </xdr:to>
    <xdr:sp macro="" textlink="">
      <xdr:nvSpPr>
        <xdr:cNvPr id="11" name="テキスト ボックス 10">
          <a:extLst>
            <a:ext uri="{FF2B5EF4-FFF2-40B4-BE49-F238E27FC236}">
              <a16:creationId xmlns:a16="http://schemas.microsoft.com/office/drawing/2014/main" id="{00000000-0008-0000-1A00-00000B000000}"/>
            </a:ext>
          </a:extLst>
        </xdr:cNvPr>
        <xdr:cNvSpPr txBox="1"/>
      </xdr:nvSpPr>
      <xdr:spPr>
        <a:xfrm>
          <a:off x="12404912" y="795618"/>
          <a:ext cx="1871382"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156881</xdr:colOff>
      <xdr:row>6</xdr:row>
      <xdr:rowOff>1</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2404911" y="795618"/>
          <a:ext cx="1770529"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145675</xdr:colOff>
      <xdr:row>6</xdr:row>
      <xdr:rowOff>1</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2404911" y="795618"/>
          <a:ext cx="1759323"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268941</xdr:colOff>
      <xdr:row>6</xdr:row>
      <xdr:rowOff>1</xdr:rowOff>
    </xdr:to>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12404912" y="795618"/>
          <a:ext cx="1882588"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156881</xdr:colOff>
      <xdr:row>6</xdr:row>
      <xdr:rowOff>1</xdr:rowOff>
    </xdr:to>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12404911" y="795618"/>
          <a:ext cx="1770529"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D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D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D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D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224117</xdr:colOff>
      <xdr:row>6</xdr:row>
      <xdr:rowOff>1</xdr:rowOff>
    </xdr:to>
    <xdr:sp macro="" textlink="">
      <xdr:nvSpPr>
        <xdr:cNvPr id="11" name="テキスト ボックス 10">
          <a:extLst>
            <a:ext uri="{FF2B5EF4-FFF2-40B4-BE49-F238E27FC236}">
              <a16:creationId xmlns:a16="http://schemas.microsoft.com/office/drawing/2014/main" id="{00000000-0008-0000-0D00-00000B000000}"/>
            </a:ext>
          </a:extLst>
        </xdr:cNvPr>
        <xdr:cNvSpPr txBox="1"/>
      </xdr:nvSpPr>
      <xdr:spPr>
        <a:xfrm>
          <a:off x="12404912" y="795618"/>
          <a:ext cx="1837764"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E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E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E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E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23</xdr:col>
      <xdr:colOff>504264</xdr:colOff>
      <xdr:row>4</xdr:row>
      <xdr:rowOff>0</xdr:rowOff>
    </xdr:from>
    <xdr:to>
      <xdr:col>27</xdr:col>
      <xdr:colOff>179293</xdr:colOff>
      <xdr:row>6</xdr:row>
      <xdr:rowOff>1</xdr:rowOff>
    </xdr:to>
    <xdr:sp macro="" textlink="">
      <xdr:nvSpPr>
        <xdr:cNvPr id="11" name="テキスト ボックス 10">
          <a:extLst>
            <a:ext uri="{FF2B5EF4-FFF2-40B4-BE49-F238E27FC236}">
              <a16:creationId xmlns:a16="http://schemas.microsoft.com/office/drawing/2014/main" id="{00000000-0008-0000-0E00-00000B000000}"/>
            </a:ext>
          </a:extLst>
        </xdr:cNvPr>
        <xdr:cNvSpPr txBox="1"/>
      </xdr:nvSpPr>
      <xdr:spPr>
        <a:xfrm>
          <a:off x="12404911" y="795618"/>
          <a:ext cx="1792941"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4</xdr:row>
      <xdr:rowOff>0</xdr:rowOff>
    </xdr:from>
    <xdr:to>
      <xdr:col>10</xdr:col>
      <xdr:colOff>605118</xdr:colOff>
      <xdr:row>6</xdr:row>
      <xdr:rowOff>1</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3943350" y="781050"/>
          <a:ext cx="1109943"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折込広告</a:t>
          </a:r>
          <a:endParaRPr kumimoji="1" lang="en-US" altLang="ja-JP" sz="1000"/>
        </a:p>
        <a:p>
          <a:r>
            <a:rPr kumimoji="1" lang="ja-JP" altLang="en-US" sz="1000"/>
            <a:t>配布部数</a:t>
          </a:r>
        </a:p>
      </xdr:txBody>
    </xdr:sp>
    <xdr:clientData/>
  </xdr:twoCellAnchor>
  <xdr:twoCellAnchor>
    <xdr:from>
      <xdr:col>8</xdr:col>
      <xdr:colOff>0</xdr:colOff>
      <xdr:row>2</xdr:row>
      <xdr:rowOff>0</xdr:rowOff>
    </xdr:from>
    <xdr:to>
      <xdr:col>10</xdr:col>
      <xdr:colOff>605118</xdr:colOff>
      <xdr:row>4</xdr:row>
      <xdr:rowOff>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943350" y="361950"/>
          <a:ext cx="110994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折　込　日</a:t>
          </a:r>
          <a:endParaRPr kumimoji="1" lang="en-US" altLang="ja-JP" sz="1000"/>
        </a:p>
      </xdr:txBody>
    </xdr:sp>
    <xdr:clientData/>
  </xdr:twoCellAnchor>
  <xdr:twoCellAnchor>
    <xdr:from>
      <xdr:col>1</xdr:col>
      <xdr:colOff>0</xdr:colOff>
      <xdr:row>2</xdr:row>
      <xdr:rowOff>0</xdr:rowOff>
    </xdr:from>
    <xdr:to>
      <xdr:col>3</xdr:col>
      <xdr:colOff>0</xdr:colOff>
      <xdr:row>4</xdr:row>
      <xdr:rowOff>0</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00025" y="361950"/>
          <a:ext cx="111442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広　告　主</a:t>
          </a:r>
          <a:endParaRPr kumimoji="1" lang="en-US" altLang="ja-JP" sz="1000"/>
        </a:p>
      </xdr:txBody>
    </xdr:sp>
    <xdr:clientData/>
  </xdr:twoCellAnchor>
  <xdr:twoCellAnchor>
    <xdr:from>
      <xdr:col>1</xdr:col>
      <xdr:colOff>0</xdr:colOff>
      <xdr:row>4</xdr:row>
      <xdr:rowOff>0</xdr:rowOff>
    </xdr:from>
    <xdr:to>
      <xdr:col>3</xdr:col>
      <xdr:colOff>0</xdr:colOff>
      <xdr:row>6</xdr:row>
      <xdr:rowOff>1</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2000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タ イ ト ル</a:t>
          </a:r>
          <a:endParaRPr kumimoji="1" lang="en-US" altLang="ja-JP" sz="1000"/>
        </a:p>
      </xdr:txBody>
    </xdr:sp>
    <xdr:clientData/>
  </xdr:twoCellAnchor>
  <xdr:twoCellAnchor>
    <xdr:from>
      <xdr:col>13</xdr:col>
      <xdr:colOff>0</xdr:colOff>
      <xdr:row>4</xdr:row>
      <xdr:rowOff>0</xdr:rowOff>
    </xdr:from>
    <xdr:to>
      <xdr:col>15</xdr:col>
      <xdr:colOff>0</xdr:colOff>
      <xdr:row>6</xdr:row>
      <xdr:rowOff>1</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6572250"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ポスティング</a:t>
          </a:r>
          <a:endParaRPr kumimoji="1" lang="en-US" altLang="ja-JP" sz="1000"/>
        </a:p>
        <a:p>
          <a:r>
            <a:rPr kumimoji="1" lang="ja-JP" altLang="en-US" sz="1000"/>
            <a:t>配布部数</a:t>
          </a:r>
        </a:p>
      </xdr:txBody>
    </xdr:sp>
    <xdr:clientData/>
  </xdr:twoCellAnchor>
  <xdr:twoCellAnchor>
    <xdr:from>
      <xdr:col>15</xdr:col>
      <xdr:colOff>0</xdr:colOff>
      <xdr:row>2</xdr:row>
      <xdr:rowOff>0</xdr:rowOff>
    </xdr:from>
    <xdr:to>
      <xdr:col>18</xdr:col>
      <xdr:colOff>100853</xdr:colOff>
      <xdr:row>4</xdr:row>
      <xdr:rowOff>0</xdr:rowOff>
    </xdr:to>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7686675"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サ　イ　ズ</a:t>
          </a:r>
          <a:endParaRPr kumimoji="1" lang="en-US" altLang="ja-JP" sz="1000"/>
        </a:p>
      </xdr:txBody>
    </xdr:sp>
    <xdr:clientData/>
  </xdr:twoCellAnchor>
  <xdr:twoCellAnchor>
    <xdr:from>
      <xdr:col>19</xdr:col>
      <xdr:colOff>0</xdr:colOff>
      <xdr:row>2</xdr:row>
      <xdr:rowOff>0</xdr:rowOff>
    </xdr:from>
    <xdr:to>
      <xdr:col>22</xdr:col>
      <xdr:colOff>100852</xdr:colOff>
      <xdr:row>4</xdr:row>
      <xdr:rowOff>0</xdr:rowOff>
    </xdr:to>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9810750" y="361950"/>
          <a:ext cx="1110502"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申　込　社</a:t>
          </a:r>
          <a:endParaRPr kumimoji="1" lang="en-US" altLang="ja-JP" sz="1000"/>
        </a:p>
      </xdr:txBody>
    </xdr:sp>
    <xdr:clientData/>
  </xdr:twoCellAnchor>
  <xdr:twoCellAnchor>
    <xdr:from>
      <xdr:col>17</xdr:col>
      <xdr:colOff>0</xdr:colOff>
      <xdr:row>4</xdr:row>
      <xdr:rowOff>0</xdr:rowOff>
    </xdr:from>
    <xdr:to>
      <xdr:col>19</xdr:col>
      <xdr:colOff>0</xdr:colOff>
      <xdr:row>6</xdr:row>
      <xdr:rowOff>1</xdr:rowOff>
    </xdr:to>
    <xdr:sp macro="" textlink="">
      <xdr:nvSpPr>
        <xdr:cNvPr id="9" name="テキスト ボックス 8">
          <a:extLst>
            <a:ext uri="{FF2B5EF4-FFF2-40B4-BE49-F238E27FC236}">
              <a16:creationId xmlns:a16="http://schemas.microsoft.com/office/drawing/2014/main" id="{00000000-0008-0000-0F00-000009000000}"/>
            </a:ext>
          </a:extLst>
        </xdr:cNvPr>
        <xdr:cNvSpPr txBox="1"/>
      </xdr:nvSpPr>
      <xdr:spPr>
        <a:xfrm>
          <a:off x="8696325" y="781050"/>
          <a:ext cx="111442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総　合　計</a:t>
          </a:r>
          <a:endParaRPr kumimoji="1" lang="en-US" altLang="ja-JP" sz="1000"/>
        </a:p>
      </xdr:txBody>
    </xdr:sp>
    <xdr:clientData/>
  </xdr:twoCellAnchor>
  <xdr:twoCellAnchor>
    <xdr:from>
      <xdr:col>27</xdr:col>
      <xdr:colOff>0</xdr:colOff>
      <xdr:row>2</xdr:row>
      <xdr:rowOff>0</xdr:rowOff>
    </xdr:from>
    <xdr:to>
      <xdr:col>29</xdr:col>
      <xdr:colOff>100853</xdr:colOff>
      <xdr:row>4</xdr:row>
      <xdr:rowOff>0</xdr:rowOff>
    </xdr:to>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14058900" y="361950"/>
          <a:ext cx="1110503"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担当者</a:t>
          </a:r>
          <a:endParaRPr kumimoji="1" lang="en-US" altLang="ja-JP" sz="1000"/>
        </a:p>
      </xdr:txBody>
    </xdr:sp>
    <xdr:clientData/>
  </xdr:twoCellAnchor>
  <xdr:twoCellAnchor>
    <xdr:from>
      <xdr:col>24</xdr:col>
      <xdr:colOff>0</xdr:colOff>
      <xdr:row>4</xdr:row>
      <xdr:rowOff>0</xdr:rowOff>
    </xdr:from>
    <xdr:to>
      <xdr:col>27</xdr:col>
      <xdr:colOff>246529</xdr:colOff>
      <xdr:row>6</xdr:row>
      <xdr:rowOff>1</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12404912" y="795618"/>
          <a:ext cx="1860176"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000"/>
            <a:t>　折込配布ページ内合計</a:t>
          </a:r>
          <a:endParaRPr kumimoji="1" lang="en-US" altLang="ja-JP" sz="1000"/>
        </a:p>
        <a:p>
          <a:r>
            <a:rPr kumimoji="1" lang="ja-JP" altLang="en-US" sz="1000"/>
            <a:t>ポスティングページ内合計</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rgb="FF0000FF"/>
    <pageSetUpPr fitToPage="1"/>
  </sheetPr>
  <dimension ref="A1:J40"/>
  <sheetViews>
    <sheetView showGridLines="0" tabSelected="1" zoomScale="130" zoomScaleNormal="130" workbookViewId="0">
      <selection activeCell="M14" sqref="M14"/>
    </sheetView>
  </sheetViews>
  <sheetFormatPr defaultColWidth="9" defaultRowHeight="13.5"/>
  <cols>
    <col min="1" max="1" width="9" style="2" customWidth="1"/>
    <col min="2" max="2" width="3.25" style="2" customWidth="1"/>
    <col min="3" max="3" width="20.5" style="2" bestFit="1" customWidth="1"/>
    <col min="4" max="4" width="1.375" style="2" customWidth="1"/>
    <col min="5" max="5" width="46.375" style="2" customWidth="1"/>
    <col min="6" max="6" width="1.375" style="2" customWidth="1"/>
    <col min="7" max="7" width="28.375" style="2" customWidth="1"/>
    <col min="8" max="8" width="3.375" style="2" customWidth="1"/>
    <col min="9" max="9" width="9" style="2" customWidth="1"/>
    <col min="10" max="10" width="9" style="2" hidden="1" customWidth="1"/>
    <col min="11" max="16383" width="9" style="2" customWidth="1"/>
    <col min="16384" max="16384" width="9" style="2"/>
  </cols>
  <sheetData>
    <row r="1" spans="1:10">
      <c r="A1" s="1"/>
      <c r="B1" s="1"/>
      <c r="C1" s="1"/>
      <c r="D1" s="1"/>
      <c r="E1" s="1"/>
      <c r="F1" s="1"/>
      <c r="G1" s="1"/>
      <c r="H1" s="1"/>
      <c r="I1" s="2" t="s">
        <v>1</v>
      </c>
    </row>
    <row r="2" spans="1:10" ht="20.25" customHeight="1">
      <c r="A2" s="1"/>
      <c r="B2" s="3"/>
      <c r="C2" s="3"/>
      <c r="D2" s="3"/>
      <c r="E2" s="3"/>
      <c r="F2" s="3"/>
      <c r="G2" s="3"/>
      <c r="H2" s="3"/>
      <c r="J2" s="2" t="s">
        <v>2</v>
      </c>
    </row>
    <row r="3" spans="1:10" ht="14.25" thickBot="1">
      <c r="A3" s="1"/>
      <c r="B3" s="4"/>
      <c r="C3" s="1"/>
      <c r="D3" s="1"/>
      <c r="E3" s="1"/>
      <c r="F3" s="1"/>
      <c r="G3" s="1"/>
      <c r="H3" s="3"/>
      <c r="J3" s="2" t="s">
        <v>3</v>
      </c>
    </row>
    <row r="4" spans="1:10" ht="15" thickTop="1" thickBot="1">
      <c r="A4" s="1"/>
      <c r="B4" s="3"/>
      <c r="D4" s="5"/>
      <c r="E4" s="6"/>
      <c r="F4" s="7"/>
      <c r="H4" s="3"/>
      <c r="J4" s="2" t="s">
        <v>4</v>
      </c>
    </row>
    <row r="5" spans="1:10" ht="20.100000000000001" customHeight="1">
      <c r="A5" s="1"/>
      <c r="B5" s="3"/>
      <c r="C5" s="210" t="s">
        <v>5</v>
      </c>
      <c r="D5" s="8"/>
      <c r="E5" s="211"/>
      <c r="F5" s="9"/>
      <c r="G5" s="10" t="s">
        <v>6</v>
      </c>
      <c r="H5" s="3"/>
      <c r="J5" s="2" t="s">
        <v>7</v>
      </c>
    </row>
    <row r="6" spans="1:10" ht="20.100000000000001" customHeight="1">
      <c r="A6" s="1"/>
      <c r="B6" s="3"/>
      <c r="C6" s="210"/>
      <c r="D6" s="8"/>
      <c r="E6" s="212"/>
      <c r="F6" s="9"/>
      <c r="G6" s="10" t="s">
        <v>8</v>
      </c>
      <c r="H6" s="3"/>
      <c r="J6" s="2" t="s">
        <v>9</v>
      </c>
    </row>
    <row r="7" spans="1:10" ht="39.950000000000003" customHeight="1">
      <c r="A7" s="1"/>
      <c r="B7" s="3"/>
      <c r="C7" s="11" t="s">
        <v>10</v>
      </c>
      <c r="D7" s="8"/>
      <c r="E7" s="12"/>
      <c r="F7" s="13"/>
      <c r="G7" s="14" t="s">
        <v>11</v>
      </c>
      <c r="H7" s="3"/>
      <c r="J7" s="2" t="s">
        <v>12</v>
      </c>
    </row>
    <row r="8" spans="1:10" ht="39.950000000000003" customHeight="1">
      <c r="A8" s="1"/>
      <c r="B8" s="3"/>
      <c r="C8" s="11" t="s">
        <v>13</v>
      </c>
      <c r="D8" s="8"/>
      <c r="E8" s="12"/>
      <c r="F8" s="13"/>
      <c r="G8" s="14" t="s">
        <v>11</v>
      </c>
      <c r="H8" s="3"/>
      <c r="J8" s="2" t="s">
        <v>14</v>
      </c>
    </row>
    <row r="9" spans="1:10" ht="39.950000000000003" customHeight="1" thickBot="1">
      <c r="A9" s="1"/>
      <c r="B9" s="3"/>
      <c r="C9" s="11" t="s">
        <v>15</v>
      </c>
      <c r="D9" s="8"/>
      <c r="E9" s="15"/>
      <c r="F9" s="13"/>
      <c r="G9" s="14" t="s">
        <v>16</v>
      </c>
      <c r="H9" s="3"/>
      <c r="J9" s="2" t="s">
        <v>17</v>
      </c>
    </row>
    <row r="10" spans="1:10" ht="20.25" thickTop="1" thickBot="1">
      <c r="A10" s="1"/>
      <c r="B10" s="3"/>
      <c r="C10" s="16"/>
      <c r="D10" s="17"/>
      <c r="E10" s="18"/>
      <c r="F10" s="19"/>
      <c r="G10" s="20"/>
      <c r="H10" s="3"/>
      <c r="J10" s="2" t="s">
        <v>18</v>
      </c>
    </row>
    <row r="11" spans="1:10" ht="19.5" thickTop="1">
      <c r="A11" s="1"/>
      <c r="B11" s="3"/>
      <c r="C11" s="21" t="s">
        <v>19</v>
      </c>
      <c r="D11" s="22"/>
      <c r="E11" s="23">
        <f>大阪府総部数合計表!M50</f>
        <v>0</v>
      </c>
      <c r="F11" s="24"/>
      <c r="G11" s="20"/>
      <c r="H11" s="3"/>
      <c r="J11" s="2" t="s">
        <v>20</v>
      </c>
    </row>
    <row r="12" spans="1:10" ht="18.75">
      <c r="A12" s="1"/>
      <c r="B12" s="3"/>
      <c r="C12" s="25" t="s">
        <v>2495</v>
      </c>
      <c r="D12" s="22"/>
      <c r="E12" s="23">
        <f>大阪府総部数合計表!R50</f>
        <v>0</v>
      </c>
      <c r="F12" s="24"/>
      <c r="G12" s="20"/>
      <c r="H12" s="3"/>
      <c r="J12" s="2" t="s">
        <v>21</v>
      </c>
    </row>
    <row r="13" spans="1:10" ht="25.5">
      <c r="A13" s="1"/>
      <c r="B13" s="3"/>
      <c r="C13" s="11" t="s">
        <v>22</v>
      </c>
      <c r="D13" s="26"/>
      <c r="E13" s="27">
        <f>SUM(E11:E12)</f>
        <v>0</v>
      </c>
      <c r="F13" s="28"/>
      <c r="G13" s="14" t="s">
        <v>2496</v>
      </c>
      <c r="H13" s="3"/>
      <c r="J13" s="2" t="s">
        <v>23</v>
      </c>
    </row>
    <row r="14" spans="1:10" ht="20.25" customHeight="1">
      <c r="A14" s="1"/>
      <c r="B14" s="3"/>
      <c r="C14" s="3"/>
      <c r="D14" s="3"/>
      <c r="E14" s="3"/>
      <c r="F14" s="3"/>
      <c r="G14" s="3"/>
      <c r="H14" s="3"/>
      <c r="J14" s="2" t="s">
        <v>24</v>
      </c>
    </row>
    <row r="15" spans="1:10" ht="28.5">
      <c r="A15" s="1"/>
      <c r="B15" s="1"/>
      <c r="C15" s="29" t="s">
        <v>25</v>
      </c>
      <c r="D15" s="1"/>
      <c r="E15" s="1"/>
      <c r="F15" s="1"/>
      <c r="G15" s="1"/>
      <c r="H15" s="1"/>
      <c r="J15" s="2" t="s">
        <v>26</v>
      </c>
    </row>
    <row r="16" spans="1:10">
      <c r="A16" s="2" t="s">
        <v>1</v>
      </c>
      <c r="J16" s="2" t="s">
        <v>27</v>
      </c>
    </row>
    <row r="17" spans="10:10">
      <c r="J17" s="2" t="s">
        <v>28</v>
      </c>
    </row>
    <row r="18" spans="10:10">
      <c r="J18" s="2" t="s">
        <v>29</v>
      </c>
    </row>
    <row r="19" spans="10:10">
      <c r="J19" s="2" t="s">
        <v>30</v>
      </c>
    </row>
    <row r="20" spans="10:10">
      <c r="J20" s="2" t="s">
        <v>31</v>
      </c>
    </row>
    <row r="21" spans="10:10">
      <c r="J21" s="2" t="s">
        <v>32</v>
      </c>
    </row>
    <row r="22" spans="10:10">
      <c r="J22" s="2" t="s">
        <v>33</v>
      </c>
    </row>
    <row r="23" spans="10:10">
      <c r="J23" s="2" t="s">
        <v>34</v>
      </c>
    </row>
    <row r="24" spans="10:10">
      <c r="J24" s="2" t="s">
        <v>35</v>
      </c>
    </row>
    <row r="25" spans="10:10">
      <c r="J25" s="2" t="s">
        <v>36</v>
      </c>
    </row>
    <row r="26" spans="10:10">
      <c r="J26" s="2" t="s">
        <v>37</v>
      </c>
    </row>
    <row r="27" spans="10:10">
      <c r="J27" s="2" t="s">
        <v>38</v>
      </c>
    </row>
    <row r="28" spans="10:10">
      <c r="J28" s="2" t="s">
        <v>39</v>
      </c>
    </row>
    <row r="29" spans="10:10">
      <c r="J29" s="2" t="s">
        <v>40</v>
      </c>
    </row>
    <row r="30" spans="10:10">
      <c r="J30" s="2" t="s">
        <v>41</v>
      </c>
    </row>
    <row r="31" spans="10:10">
      <c r="J31" s="2" t="s">
        <v>42</v>
      </c>
    </row>
    <row r="32" spans="10:10">
      <c r="J32" s="2" t="s">
        <v>43</v>
      </c>
    </row>
    <row r="33" spans="10:10">
      <c r="J33" s="2" t="s">
        <v>44</v>
      </c>
    </row>
    <row r="34" spans="10:10">
      <c r="J34" s="2" t="s">
        <v>45</v>
      </c>
    </row>
    <row r="35" spans="10:10">
      <c r="J35" s="2" t="s">
        <v>46</v>
      </c>
    </row>
    <row r="36" spans="10:10">
      <c r="J36" s="2" t="s">
        <v>47</v>
      </c>
    </row>
    <row r="37" spans="10:10">
      <c r="J37" s="2" t="s">
        <v>48</v>
      </c>
    </row>
    <row r="38" spans="10:10">
      <c r="J38" s="2" t="s">
        <v>49</v>
      </c>
    </row>
    <row r="39" spans="10:10">
      <c r="J39" s="2" t="s">
        <v>50</v>
      </c>
    </row>
    <row r="40" spans="10:10">
      <c r="J40" s="2" t="s">
        <v>51</v>
      </c>
    </row>
  </sheetData>
  <sheetProtection sheet="1" objects="1" scenarios="1" formatCells="0"/>
  <mergeCells count="2">
    <mergeCell ref="C5:C6"/>
    <mergeCell ref="E5:E6"/>
  </mergeCells>
  <phoneticPr fontId="3"/>
  <conditionalFormatting sqref="E5:E9">
    <cfRule type="cellIs" dxfId="762" priority="1" stopIfTrue="1" operator="equal">
      <formula>""</formula>
    </cfRule>
  </conditionalFormatting>
  <dataValidations count="2">
    <dataValidation type="list" allowBlank="1" showInputMessage="1" showErrorMessage="1" sqref="E9" xr:uid="{00000000-0002-0000-0400-000000000000}">
      <formula1>J:J</formula1>
    </dataValidation>
    <dataValidation type="textLength" operator="lessThanOrEqual" allowBlank="1" showInputMessage="1" showErrorMessage="1" error="１４文字以内（全角）で入力して下さい。" sqref="E7:E8" xr:uid="{00000000-0002-0000-0400-000001000000}">
      <formula1>14</formula1>
    </dataValidation>
  </dataValidations>
  <printOptions horizontalCentered="1" verticalCentered="1"/>
  <pageMargins left="0.70866141732283472" right="0.70866141732283472" top="0.74803149606299213" bottom="0.74803149606299213" header="0.31496062992125984" footer="0.31496062992125984"/>
  <pageSetup paperSize="9" scale="98"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rgb="FF6DFFAF"/>
  </sheetPr>
  <dimension ref="A1:AI58"/>
  <sheetViews>
    <sheetView showGridLines="0" zoomScale="85" zoomScaleNormal="85" workbookViewId="0">
      <selection activeCell="O14" sqref="O14"/>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881</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882</v>
      </c>
      <c r="C11" s="186" t="s">
        <v>883</v>
      </c>
      <c r="D11" s="124">
        <v>1800</v>
      </c>
      <c r="E11" s="162"/>
      <c r="F11" s="123" t="s">
        <v>907</v>
      </c>
      <c r="G11" s="187" t="s">
        <v>908</v>
      </c>
      <c r="H11" s="194">
        <v>3500</v>
      </c>
      <c r="I11" s="162"/>
      <c r="J11" s="123" t="s">
        <v>914</v>
      </c>
      <c r="K11" s="187" t="s">
        <v>915</v>
      </c>
      <c r="L11" s="194">
        <v>5250</v>
      </c>
      <c r="M11" s="162"/>
      <c r="N11" s="126" t="s">
        <v>931</v>
      </c>
      <c r="O11" s="187" t="s">
        <v>932</v>
      </c>
      <c r="P11" s="194">
        <v>750</v>
      </c>
      <c r="Q11" s="162"/>
      <c r="R11" s="123" t="s">
        <v>946</v>
      </c>
      <c r="S11" s="191" t="s">
        <v>2664</v>
      </c>
      <c r="T11" s="124">
        <v>250</v>
      </c>
      <c r="U11" s="162"/>
      <c r="V11" s="127"/>
      <c r="W11" s="123"/>
      <c r="X11" s="124"/>
      <c r="Y11" s="125"/>
      <c r="Z11" s="127" t="s">
        <v>966</v>
      </c>
      <c r="AA11" s="187" t="s">
        <v>2676</v>
      </c>
      <c r="AB11" s="124">
        <v>2900</v>
      </c>
      <c r="AC11" s="162"/>
      <c r="AD11" s="128" t="s">
        <v>198</v>
      </c>
    </row>
    <row r="12" spans="1:32" ht="16.5" customHeight="1">
      <c r="B12" s="174" t="s">
        <v>884</v>
      </c>
      <c r="C12" s="200" t="s">
        <v>885</v>
      </c>
      <c r="D12" s="190">
        <v>2950</v>
      </c>
      <c r="E12" s="163"/>
      <c r="F12" s="132" t="s">
        <v>909</v>
      </c>
      <c r="G12" s="188" t="s">
        <v>910</v>
      </c>
      <c r="H12" s="190">
        <v>2000</v>
      </c>
      <c r="I12" s="163"/>
      <c r="J12" s="132" t="s">
        <v>916</v>
      </c>
      <c r="K12" s="188" t="s">
        <v>917</v>
      </c>
      <c r="L12" s="190">
        <v>2700</v>
      </c>
      <c r="M12" s="163"/>
      <c r="N12" s="132" t="s">
        <v>933</v>
      </c>
      <c r="O12" s="188" t="s">
        <v>934</v>
      </c>
      <c r="P12" s="190">
        <v>700</v>
      </c>
      <c r="Q12" s="163"/>
      <c r="R12" s="132" t="s">
        <v>947</v>
      </c>
      <c r="S12" s="192" t="s">
        <v>2665</v>
      </c>
      <c r="T12" s="135">
        <v>200</v>
      </c>
      <c r="U12" s="163"/>
      <c r="V12" s="127"/>
      <c r="W12" s="127"/>
      <c r="X12" s="130"/>
      <c r="Y12" s="131"/>
      <c r="Z12" s="127" t="s">
        <v>967</v>
      </c>
      <c r="AA12" s="188" t="s">
        <v>2665</v>
      </c>
      <c r="AB12" s="130">
        <v>3900</v>
      </c>
      <c r="AC12" s="163"/>
      <c r="AD12" s="133">
        <f>SUMIF(C9:Y9,D9,C31:Y31)</f>
        <v>80800</v>
      </c>
    </row>
    <row r="13" spans="1:32" ht="16.5" customHeight="1">
      <c r="B13" s="164" t="s">
        <v>886</v>
      </c>
      <c r="C13" s="200" t="s">
        <v>887</v>
      </c>
      <c r="D13" s="190">
        <v>1750</v>
      </c>
      <c r="E13" s="163"/>
      <c r="F13" s="136" t="s">
        <v>911</v>
      </c>
      <c r="G13" s="188" t="s">
        <v>889</v>
      </c>
      <c r="H13" s="190">
        <v>6200</v>
      </c>
      <c r="I13" s="163"/>
      <c r="J13" s="136" t="s">
        <v>918</v>
      </c>
      <c r="K13" s="188" t="s">
        <v>919</v>
      </c>
      <c r="L13" s="190">
        <v>2500</v>
      </c>
      <c r="M13" s="163"/>
      <c r="N13" s="136" t="s">
        <v>935</v>
      </c>
      <c r="O13" s="188" t="s">
        <v>936</v>
      </c>
      <c r="P13" s="135">
        <v>500</v>
      </c>
      <c r="Q13" s="163"/>
      <c r="R13" s="132" t="s">
        <v>948</v>
      </c>
      <c r="S13" s="192" t="s">
        <v>2666</v>
      </c>
      <c r="T13" s="135">
        <v>350</v>
      </c>
      <c r="U13" s="163"/>
      <c r="V13" s="136"/>
      <c r="W13" s="127"/>
      <c r="X13" s="135"/>
      <c r="Y13" s="131"/>
      <c r="Z13" s="136" t="s">
        <v>968</v>
      </c>
      <c r="AA13" s="188" t="s">
        <v>2666</v>
      </c>
      <c r="AB13" s="135">
        <v>2100</v>
      </c>
      <c r="AC13" s="163"/>
      <c r="AD13" s="133"/>
    </row>
    <row r="14" spans="1:32" ht="16.5" customHeight="1">
      <c r="B14" s="174" t="s">
        <v>888</v>
      </c>
      <c r="C14" s="200" t="s">
        <v>889</v>
      </c>
      <c r="D14" s="190">
        <v>1450</v>
      </c>
      <c r="E14" s="163"/>
      <c r="F14" s="136" t="s">
        <v>912</v>
      </c>
      <c r="G14" s="188" t="s">
        <v>898</v>
      </c>
      <c r="H14" s="190">
        <v>2000</v>
      </c>
      <c r="I14" s="163"/>
      <c r="J14" s="136" t="s">
        <v>920</v>
      </c>
      <c r="K14" s="188" t="s">
        <v>921</v>
      </c>
      <c r="L14" s="190">
        <v>2750</v>
      </c>
      <c r="M14" s="163"/>
      <c r="N14" s="136" t="s">
        <v>937</v>
      </c>
      <c r="O14" s="188" t="s">
        <v>938</v>
      </c>
      <c r="P14" s="190">
        <v>850</v>
      </c>
      <c r="Q14" s="163"/>
      <c r="R14" s="132" t="s">
        <v>949</v>
      </c>
      <c r="S14" s="192" t="s">
        <v>2667</v>
      </c>
      <c r="T14" s="135">
        <v>50</v>
      </c>
      <c r="U14" s="163"/>
      <c r="V14" s="136"/>
      <c r="W14" s="132"/>
      <c r="X14" s="135"/>
      <c r="Y14" s="131"/>
      <c r="Z14" s="136" t="s">
        <v>969</v>
      </c>
      <c r="AA14" s="188" t="s">
        <v>2667</v>
      </c>
      <c r="AB14" s="135">
        <v>1700</v>
      </c>
      <c r="AC14" s="163"/>
      <c r="AD14" s="133" t="s">
        <v>200</v>
      </c>
    </row>
    <row r="15" spans="1:32" ht="16.5" customHeight="1">
      <c r="B15" s="137" t="s">
        <v>890</v>
      </c>
      <c r="C15" s="200" t="s">
        <v>891</v>
      </c>
      <c r="D15" s="190">
        <v>2700</v>
      </c>
      <c r="E15" s="163"/>
      <c r="F15" s="136" t="s">
        <v>913</v>
      </c>
      <c r="G15" s="188" t="s">
        <v>896</v>
      </c>
      <c r="H15" s="190">
        <v>2600</v>
      </c>
      <c r="I15" s="163"/>
      <c r="J15" s="136" t="s">
        <v>922</v>
      </c>
      <c r="K15" s="188" t="s">
        <v>923</v>
      </c>
      <c r="L15" s="190">
        <v>4150</v>
      </c>
      <c r="M15" s="163"/>
      <c r="N15" s="136" t="s">
        <v>939</v>
      </c>
      <c r="O15" s="188" t="s">
        <v>940</v>
      </c>
      <c r="P15" s="190">
        <v>550</v>
      </c>
      <c r="Q15" s="163"/>
      <c r="R15" s="132" t="s">
        <v>950</v>
      </c>
      <c r="S15" s="204" t="s">
        <v>2668</v>
      </c>
      <c r="T15" s="135">
        <v>450</v>
      </c>
      <c r="U15" s="163"/>
      <c r="V15" s="136"/>
      <c r="W15" s="132"/>
      <c r="X15" s="135"/>
      <c r="Y15" s="131"/>
      <c r="Z15" s="136" t="s">
        <v>970</v>
      </c>
      <c r="AA15" s="188" t="s">
        <v>2677</v>
      </c>
      <c r="AB15" s="135">
        <v>1500</v>
      </c>
      <c r="AC15" s="163"/>
      <c r="AD15" s="170">
        <f>SUMIF(C9:Y9,E9,C31:Y31)</f>
        <v>0</v>
      </c>
    </row>
    <row r="16" spans="1:32" ht="16.5" customHeight="1">
      <c r="B16" s="174" t="s">
        <v>892</v>
      </c>
      <c r="C16" s="200" t="s">
        <v>893</v>
      </c>
      <c r="D16" s="135">
        <v>1200</v>
      </c>
      <c r="E16" s="163"/>
      <c r="F16" s="136"/>
      <c r="G16" s="132"/>
      <c r="H16" s="135"/>
      <c r="I16" s="131"/>
      <c r="J16" s="132" t="s">
        <v>924</v>
      </c>
      <c r="K16" s="188" t="s">
        <v>925</v>
      </c>
      <c r="L16" s="190">
        <v>2400</v>
      </c>
      <c r="M16" s="163"/>
      <c r="N16" s="136" t="s">
        <v>941</v>
      </c>
      <c r="O16" s="188" t="s">
        <v>942</v>
      </c>
      <c r="P16" s="135">
        <v>800</v>
      </c>
      <c r="Q16" s="163"/>
      <c r="R16" s="138" t="s">
        <v>951</v>
      </c>
      <c r="S16" s="192" t="s">
        <v>2669</v>
      </c>
      <c r="T16" s="135">
        <v>100</v>
      </c>
      <c r="U16" s="163"/>
      <c r="V16" s="132"/>
      <c r="W16" s="132"/>
      <c r="X16" s="135"/>
      <c r="Y16" s="131"/>
      <c r="Z16" s="132" t="s">
        <v>971</v>
      </c>
      <c r="AA16" s="188" t="s">
        <v>2669</v>
      </c>
      <c r="AB16" s="135">
        <v>1000</v>
      </c>
      <c r="AC16" s="163"/>
      <c r="AD16" s="171" t="s">
        <v>2502</v>
      </c>
      <c r="AF16" s="140"/>
    </row>
    <row r="17" spans="2:32" ht="16.5" customHeight="1">
      <c r="B17" s="174" t="s">
        <v>894</v>
      </c>
      <c r="C17" s="200" t="s">
        <v>2671</v>
      </c>
      <c r="D17" s="135">
        <v>1000</v>
      </c>
      <c r="E17" s="163"/>
      <c r="F17" s="136"/>
      <c r="G17" s="132"/>
      <c r="H17" s="135"/>
      <c r="I17" s="131"/>
      <c r="J17" s="136" t="s">
        <v>926</v>
      </c>
      <c r="K17" s="188" t="s">
        <v>896</v>
      </c>
      <c r="L17" s="135">
        <v>4050</v>
      </c>
      <c r="M17" s="163"/>
      <c r="N17" s="132" t="s">
        <v>943</v>
      </c>
      <c r="O17" s="188" t="s">
        <v>889</v>
      </c>
      <c r="P17" s="190">
        <v>1250</v>
      </c>
      <c r="Q17" s="163"/>
      <c r="R17" s="132" t="s">
        <v>952</v>
      </c>
      <c r="S17" s="192" t="s">
        <v>2670</v>
      </c>
      <c r="T17" s="135">
        <v>200</v>
      </c>
      <c r="U17" s="163"/>
      <c r="V17" s="136"/>
      <c r="W17" s="132"/>
      <c r="X17" s="135"/>
      <c r="Y17" s="131"/>
      <c r="Z17" s="136" t="s">
        <v>972</v>
      </c>
      <c r="AA17" s="188" t="s">
        <v>2672</v>
      </c>
      <c r="AB17" s="135">
        <v>800</v>
      </c>
      <c r="AC17" s="163"/>
      <c r="AD17" s="170">
        <f>AC31</f>
        <v>0</v>
      </c>
      <c r="AF17" s="141"/>
    </row>
    <row r="18" spans="2:32" ht="16.5" customHeight="1">
      <c r="B18" s="174" t="s">
        <v>895</v>
      </c>
      <c r="C18" s="200" t="s">
        <v>896</v>
      </c>
      <c r="D18" s="135">
        <v>900</v>
      </c>
      <c r="E18" s="163"/>
      <c r="F18" s="136"/>
      <c r="G18" s="132"/>
      <c r="H18" s="135"/>
      <c r="I18" s="131"/>
      <c r="J18" s="132" t="s">
        <v>927</v>
      </c>
      <c r="K18" s="188" t="s">
        <v>928</v>
      </c>
      <c r="L18" s="135">
        <v>2650</v>
      </c>
      <c r="M18" s="163"/>
      <c r="N18" s="132" t="s">
        <v>944</v>
      </c>
      <c r="O18" s="188" t="s">
        <v>945</v>
      </c>
      <c r="P18" s="190">
        <v>2650</v>
      </c>
      <c r="Q18" s="163"/>
      <c r="R18" s="132" t="s">
        <v>953</v>
      </c>
      <c r="S18" s="192" t="s">
        <v>2672</v>
      </c>
      <c r="T18" s="135">
        <v>250</v>
      </c>
      <c r="U18" s="163"/>
      <c r="V18" s="132"/>
      <c r="W18" s="132"/>
      <c r="X18" s="135"/>
      <c r="Y18" s="131"/>
      <c r="Z18" s="132" t="s">
        <v>973</v>
      </c>
      <c r="AA18" s="188" t="s">
        <v>2673</v>
      </c>
      <c r="AB18" s="135">
        <v>900</v>
      </c>
      <c r="AC18" s="163"/>
      <c r="AD18" s="133"/>
      <c r="AF18" s="142"/>
    </row>
    <row r="19" spans="2:32" ht="16.5" customHeight="1">
      <c r="B19" s="164" t="s">
        <v>897</v>
      </c>
      <c r="C19" s="200" t="s">
        <v>898</v>
      </c>
      <c r="D19" s="190">
        <v>1300</v>
      </c>
      <c r="E19" s="163"/>
      <c r="F19" s="136"/>
      <c r="G19" s="136"/>
      <c r="H19" s="143"/>
      <c r="I19" s="131"/>
      <c r="J19" s="136" t="s">
        <v>929</v>
      </c>
      <c r="K19" s="188" t="s">
        <v>930</v>
      </c>
      <c r="L19" s="190">
        <v>1550</v>
      </c>
      <c r="M19" s="163"/>
      <c r="N19" s="136"/>
      <c r="O19" s="136"/>
      <c r="P19" s="143"/>
      <c r="Q19" s="131"/>
      <c r="R19" s="136" t="s">
        <v>954</v>
      </c>
      <c r="S19" s="192" t="s">
        <v>2673</v>
      </c>
      <c r="T19" s="135">
        <v>450</v>
      </c>
      <c r="U19" s="163"/>
      <c r="V19" s="136"/>
      <c r="W19" s="136"/>
      <c r="X19" s="143"/>
      <c r="Y19" s="131"/>
      <c r="Z19" s="136" t="s">
        <v>974</v>
      </c>
      <c r="AA19" s="188" t="s">
        <v>2678</v>
      </c>
      <c r="AB19" s="143">
        <v>1200</v>
      </c>
      <c r="AC19" s="163"/>
      <c r="AD19" s="133"/>
      <c r="AF19" s="142"/>
    </row>
    <row r="20" spans="2:32" ht="16.5" customHeight="1">
      <c r="B20" s="164" t="s">
        <v>899</v>
      </c>
      <c r="C20" s="200" t="s">
        <v>900</v>
      </c>
      <c r="D20" s="190">
        <v>2150</v>
      </c>
      <c r="E20" s="163"/>
      <c r="F20" s="136"/>
      <c r="G20" s="136"/>
      <c r="H20" s="143"/>
      <c r="I20" s="131"/>
      <c r="J20" s="136"/>
      <c r="K20" s="136"/>
      <c r="L20" s="143"/>
      <c r="M20" s="131"/>
      <c r="N20" s="136"/>
      <c r="O20" s="136"/>
      <c r="P20" s="143"/>
      <c r="Q20" s="131"/>
      <c r="R20" s="136" t="s">
        <v>955</v>
      </c>
      <c r="S20" s="192" t="s">
        <v>2674</v>
      </c>
      <c r="T20" s="135">
        <v>100</v>
      </c>
      <c r="U20" s="163"/>
      <c r="V20" s="136"/>
      <c r="W20" s="136"/>
      <c r="X20" s="143"/>
      <c r="Y20" s="131"/>
      <c r="Z20" s="136" t="s">
        <v>975</v>
      </c>
      <c r="AA20" s="188" t="s">
        <v>2674</v>
      </c>
      <c r="AB20" s="143">
        <v>300</v>
      </c>
      <c r="AC20" s="163"/>
      <c r="AD20" s="133"/>
      <c r="AF20" s="142"/>
    </row>
    <row r="21" spans="2:32" ht="16.5" customHeight="1">
      <c r="B21" s="164" t="s">
        <v>901</v>
      </c>
      <c r="C21" s="200" t="s">
        <v>902</v>
      </c>
      <c r="D21" s="135">
        <v>750</v>
      </c>
      <c r="E21" s="163"/>
      <c r="F21" s="136"/>
      <c r="G21" s="136"/>
      <c r="H21" s="143"/>
      <c r="I21" s="131"/>
      <c r="J21" s="136"/>
      <c r="K21" s="136"/>
      <c r="L21" s="143"/>
      <c r="M21" s="131"/>
      <c r="N21" s="136"/>
      <c r="O21" s="136"/>
      <c r="P21" s="143"/>
      <c r="Q21" s="131"/>
      <c r="R21" s="136" t="s">
        <v>956</v>
      </c>
      <c r="S21" s="192" t="s">
        <v>2675</v>
      </c>
      <c r="T21" s="135">
        <v>150</v>
      </c>
      <c r="U21" s="163"/>
      <c r="V21" s="136"/>
      <c r="W21" s="136"/>
      <c r="X21" s="143"/>
      <c r="Y21" s="131"/>
      <c r="Z21" s="136" t="s">
        <v>976</v>
      </c>
      <c r="AA21" s="202" t="s">
        <v>2679</v>
      </c>
      <c r="AB21" s="143">
        <v>1700</v>
      </c>
      <c r="AC21" s="163"/>
      <c r="AD21" s="133"/>
      <c r="AF21" s="142"/>
    </row>
    <row r="22" spans="2:32" ht="16.5" customHeight="1">
      <c r="B22" s="164" t="s">
        <v>903</v>
      </c>
      <c r="C22" s="200" t="s">
        <v>904</v>
      </c>
      <c r="D22" s="190">
        <v>2000</v>
      </c>
      <c r="E22" s="163"/>
      <c r="F22" s="136"/>
      <c r="G22" s="136"/>
      <c r="H22" s="143"/>
      <c r="I22" s="131"/>
      <c r="J22" s="136"/>
      <c r="K22" s="136"/>
      <c r="L22" s="143"/>
      <c r="M22" s="131"/>
      <c r="N22" s="136"/>
      <c r="O22" s="136"/>
      <c r="P22" s="143"/>
      <c r="Q22" s="131"/>
      <c r="R22" s="136" t="s">
        <v>957</v>
      </c>
      <c r="S22" s="192" t="s">
        <v>2691</v>
      </c>
      <c r="T22" s="135">
        <v>150</v>
      </c>
      <c r="U22" s="163"/>
      <c r="V22" s="136"/>
      <c r="W22" s="136"/>
      <c r="X22" s="143"/>
      <c r="Y22" s="131"/>
      <c r="Z22" s="136" t="s">
        <v>977</v>
      </c>
      <c r="AA22" s="188" t="s">
        <v>2675</v>
      </c>
      <c r="AB22" s="143">
        <v>1200</v>
      </c>
      <c r="AC22" s="163"/>
      <c r="AD22" s="133"/>
      <c r="AF22" s="142"/>
    </row>
    <row r="23" spans="2:32" ht="16.5" customHeight="1">
      <c r="B23" s="164" t="s">
        <v>905</v>
      </c>
      <c r="C23" s="200" t="s">
        <v>906</v>
      </c>
      <c r="D23" s="135">
        <v>950</v>
      </c>
      <c r="E23" s="163"/>
      <c r="F23" s="136"/>
      <c r="G23" s="136"/>
      <c r="H23" s="143"/>
      <c r="I23" s="131"/>
      <c r="J23" s="136"/>
      <c r="K23" s="136"/>
      <c r="L23" s="143"/>
      <c r="M23" s="131"/>
      <c r="N23" s="136"/>
      <c r="O23" s="136"/>
      <c r="P23" s="143"/>
      <c r="Q23" s="131"/>
      <c r="R23" s="136" t="s">
        <v>958</v>
      </c>
      <c r="S23" s="192" t="s">
        <v>2692</v>
      </c>
      <c r="T23" s="135">
        <v>1200</v>
      </c>
      <c r="U23" s="163"/>
      <c r="V23" s="136"/>
      <c r="W23" s="136"/>
      <c r="X23" s="143"/>
      <c r="Y23" s="131"/>
      <c r="Z23" s="136" t="s">
        <v>978</v>
      </c>
      <c r="AA23" s="188" t="s">
        <v>2695</v>
      </c>
      <c r="AB23" s="143">
        <v>3000</v>
      </c>
      <c r="AC23" s="163"/>
      <c r="AD23" s="133"/>
      <c r="AF23" s="142"/>
    </row>
    <row r="24" spans="2:32" ht="16.5" customHeight="1">
      <c r="B24" s="134"/>
      <c r="C24" s="136"/>
      <c r="D24" s="143"/>
      <c r="E24" s="131"/>
      <c r="F24" s="136"/>
      <c r="G24" s="136"/>
      <c r="H24" s="143"/>
      <c r="I24" s="131"/>
      <c r="J24" s="136"/>
      <c r="K24" s="136"/>
      <c r="L24" s="143"/>
      <c r="M24" s="131"/>
      <c r="N24" s="136"/>
      <c r="O24" s="136"/>
      <c r="P24" s="143"/>
      <c r="Q24" s="131"/>
      <c r="R24" s="136" t="s">
        <v>959</v>
      </c>
      <c r="S24" s="192" t="s">
        <v>2693</v>
      </c>
      <c r="T24" s="135">
        <v>500</v>
      </c>
      <c r="U24" s="163"/>
      <c r="V24" s="136"/>
      <c r="W24" s="136"/>
      <c r="X24" s="143"/>
      <c r="Y24" s="131"/>
      <c r="Z24" s="136" t="s">
        <v>979</v>
      </c>
      <c r="AA24" s="188" t="s">
        <v>2696</v>
      </c>
      <c r="AB24" s="143">
        <v>500</v>
      </c>
      <c r="AC24" s="163"/>
      <c r="AD24" s="133"/>
      <c r="AF24" s="142"/>
    </row>
    <row r="25" spans="2:32" ht="16.5" customHeight="1">
      <c r="B25" s="134"/>
      <c r="C25" s="136"/>
      <c r="D25" s="143"/>
      <c r="E25" s="131"/>
      <c r="F25" s="136"/>
      <c r="G25" s="136"/>
      <c r="H25" s="143"/>
      <c r="I25" s="131"/>
      <c r="J25" s="136"/>
      <c r="K25" s="136"/>
      <c r="L25" s="143"/>
      <c r="M25" s="131"/>
      <c r="N25" s="136"/>
      <c r="O25" s="136"/>
      <c r="P25" s="143"/>
      <c r="Q25" s="131"/>
      <c r="R25" s="136" t="s">
        <v>960</v>
      </c>
      <c r="S25" s="192" t="s">
        <v>2694</v>
      </c>
      <c r="T25" s="135">
        <v>450</v>
      </c>
      <c r="U25" s="163"/>
      <c r="V25" s="136"/>
      <c r="W25" s="136"/>
      <c r="X25" s="143"/>
      <c r="Y25" s="131"/>
      <c r="Z25" s="136" t="s">
        <v>980</v>
      </c>
      <c r="AA25" s="188" t="s">
        <v>2692</v>
      </c>
      <c r="AB25" s="143">
        <v>2000</v>
      </c>
      <c r="AC25" s="163"/>
      <c r="AD25" s="133"/>
      <c r="AF25" s="142"/>
    </row>
    <row r="26" spans="2:32" ht="16.5" customHeight="1">
      <c r="B26" s="134"/>
      <c r="C26" s="136"/>
      <c r="D26" s="143"/>
      <c r="E26" s="131"/>
      <c r="F26" s="136"/>
      <c r="G26" s="136"/>
      <c r="H26" s="143"/>
      <c r="I26" s="131"/>
      <c r="J26" s="136"/>
      <c r="K26" s="136"/>
      <c r="L26" s="143"/>
      <c r="M26" s="131"/>
      <c r="N26" s="136"/>
      <c r="O26" s="136"/>
      <c r="P26" s="143"/>
      <c r="Q26" s="131"/>
      <c r="R26" s="136" t="s">
        <v>961</v>
      </c>
      <c r="S26" s="192" t="s">
        <v>962</v>
      </c>
      <c r="T26" s="190">
        <v>1650</v>
      </c>
      <c r="U26" s="163"/>
      <c r="V26" s="136"/>
      <c r="W26" s="136"/>
      <c r="X26" s="143"/>
      <c r="Y26" s="131"/>
      <c r="Z26" s="136" t="s">
        <v>981</v>
      </c>
      <c r="AA26" s="188" t="s">
        <v>2693</v>
      </c>
      <c r="AB26" s="143">
        <v>1450</v>
      </c>
      <c r="AC26" s="163"/>
      <c r="AD26" s="133"/>
      <c r="AF26" s="142"/>
    </row>
    <row r="27" spans="2:32" ht="16.5" customHeight="1">
      <c r="B27" s="134"/>
      <c r="C27" s="136"/>
      <c r="D27" s="143"/>
      <c r="E27" s="131"/>
      <c r="F27" s="136"/>
      <c r="G27" s="136"/>
      <c r="H27" s="143"/>
      <c r="I27" s="131"/>
      <c r="J27" s="136"/>
      <c r="K27" s="136"/>
      <c r="L27" s="143"/>
      <c r="M27" s="131"/>
      <c r="N27" s="136"/>
      <c r="O27" s="136"/>
      <c r="P27" s="143"/>
      <c r="Q27" s="131"/>
      <c r="R27" s="136" t="s">
        <v>963</v>
      </c>
      <c r="S27" s="192" t="s">
        <v>2703</v>
      </c>
      <c r="T27" s="135">
        <v>450</v>
      </c>
      <c r="U27" s="163"/>
      <c r="V27" s="136"/>
      <c r="W27" s="136"/>
      <c r="X27" s="143"/>
      <c r="Y27" s="131"/>
      <c r="Z27" s="136" t="s">
        <v>982</v>
      </c>
      <c r="AA27" s="188" t="s">
        <v>2694</v>
      </c>
      <c r="AB27" s="143">
        <v>2000</v>
      </c>
      <c r="AC27" s="163"/>
      <c r="AD27" s="133"/>
    </row>
    <row r="28" spans="2:32" ht="16.5" customHeight="1">
      <c r="B28" s="134"/>
      <c r="C28" s="136"/>
      <c r="D28" s="143"/>
      <c r="E28" s="131"/>
      <c r="F28" s="136"/>
      <c r="G28" s="136"/>
      <c r="H28" s="143"/>
      <c r="I28" s="131"/>
      <c r="J28" s="136"/>
      <c r="K28" s="136"/>
      <c r="L28" s="143"/>
      <c r="M28" s="131"/>
      <c r="N28" s="136"/>
      <c r="O28" s="136"/>
      <c r="P28" s="143"/>
      <c r="Q28" s="131"/>
      <c r="R28" s="136" t="s">
        <v>964</v>
      </c>
      <c r="S28" s="192" t="s">
        <v>2705</v>
      </c>
      <c r="T28" s="135">
        <v>150</v>
      </c>
      <c r="U28" s="163"/>
      <c r="V28" s="136"/>
      <c r="W28" s="136"/>
      <c r="X28" s="143"/>
      <c r="Y28" s="131"/>
      <c r="Z28" s="136"/>
      <c r="AA28" s="136"/>
      <c r="AB28" s="143"/>
      <c r="AC28" s="131"/>
      <c r="AD28" s="133"/>
    </row>
    <row r="29" spans="2:32" ht="16.5" customHeight="1">
      <c r="B29" s="144"/>
      <c r="C29" s="136"/>
      <c r="D29" s="143"/>
      <c r="E29" s="131"/>
      <c r="F29" s="136"/>
      <c r="G29" s="136"/>
      <c r="H29" s="143"/>
      <c r="I29" s="131"/>
      <c r="J29" s="136"/>
      <c r="K29" s="136"/>
      <c r="L29" s="143"/>
      <c r="M29" s="131"/>
      <c r="N29" s="136"/>
      <c r="O29" s="136"/>
      <c r="P29" s="143"/>
      <c r="Q29" s="131"/>
      <c r="R29" s="136" t="s">
        <v>965</v>
      </c>
      <c r="S29" s="192" t="s">
        <v>2704</v>
      </c>
      <c r="T29" s="135">
        <v>450</v>
      </c>
      <c r="U29" s="163"/>
      <c r="V29" s="136"/>
      <c r="W29" s="136"/>
      <c r="X29" s="143"/>
      <c r="Y29" s="131"/>
      <c r="Z29" s="136"/>
      <c r="AA29" s="136"/>
      <c r="AB29" s="143"/>
      <c r="AC29" s="131"/>
      <c r="AD29" s="133"/>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33"/>
    </row>
    <row r="31" spans="2:32" ht="16.5" customHeight="1">
      <c r="B31" s="122" t="s">
        <v>146</v>
      </c>
      <c r="C31" s="136" t="s">
        <v>59</v>
      </c>
      <c r="D31" s="143">
        <f>SUM(D11:D30)</f>
        <v>20900</v>
      </c>
      <c r="E31" s="165">
        <f>SUM(E11:E30)</f>
        <v>0</v>
      </c>
      <c r="F31" s="136"/>
      <c r="G31" s="136"/>
      <c r="H31" s="143">
        <f>SUM(H11:H30)</f>
        <v>16300</v>
      </c>
      <c r="I31" s="165">
        <f>SUM(I11:I30)</f>
        <v>0</v>
      </c>
      <c r="J31" s="136"/>
      <c r="K31" s="136"/>
      <c r="L31" s="143">
        <f>SUM(L11:L30)</f>
        <v>28000</v>
      </c>
      <c r="M31" s="165">
        <f>SUM(M11:M30)</f>
        <v>0</v>
      </c>
      <c r="N31" s="136"/>
      <c r="O31" s="136"/>
      <c r="P31" s="143">
        <f>SUM(P11:P30)</f>
        <v>8050</v>
      </c>
      <c r="Q31" s="165">
        <f>SUM(Q11:Q30)</f>
        <v>0</v>
      </c>
      <c r="R31" s="136"/>
      <c r="S31" s="136"/>
      <c r="T31" s="143">
        <f>SUM(T11:T30)</f>
        <v>7550</v>
      </c>
      <c r="U31" s="165">
        <f>SUM(U11:U30)</f>
        <v>0</v>
      </c>
      <c r="V31" s="136"/>
      <c r="W31" s="136"/>
      <c r="X31" s="143">
        <f>SUM(X11:X30)</f>
        <v>0</v>
      </c>
      <c r="Y31" s="165">
        <f>SUM(Y11:Y30)</f>
        <v>0</v>
      </c>
      <c r="Z31" s="136"/>
      <c r="AA31" s="136"/>
      <c r="AB31" s="143">
        <f>SUM(AB11:AB30)</f>
        <v>28150</v>
      </c>
      <c r="AC31" s="165">
        <f>SUM(AC11:AC30)</f>
        <v>0</v>
      </c>
      <c r="AD31" s="133"/>
      <c r="AF31" s="145"/>
    </row>
    <row r="32" spans="2:32" s="183" customFormat="1" ht="16.5" customHeight="1">
      <c r="B32" s="203"/>
      <c r="C32" s="196" t="s">
        <v>983</v>
      </c>
      <c r="D32" s="169"/>
      <c r="E32" s="169"/>
      <c r="F32" s="197"/>
      <c r="G32" s="197"/>
      <c r="H32" s="169"/>
      <c r="I32" s="169"/>
      <c r="J32" s="197"/>
      <c r="K32" s="197"/>
      <c r="L32" s="169"/>
      <c r="M32" s="169"/>
      <c r="N32" s="197"/>
      <c r="O32" s="197"/>
      <c r="P32" s="169"/>
      <c r="Q32" s="169"/>
      <c r="R32" s="197"/>
      <c r="S32" s="197"/>
      <c r="T32" s="169"/>
      <c r="U32" s="169"/>
      <c r="V32" s="197"/>
      <c r="W32" s="197"/>
      <c r="X32" s="169"/>
      <c r="Y32" s="169"/>
      <c r="Z32" s="197"/>
      <c r="AA32" s="197"/>
      <c r="AB32" s="169"/>
      <c r="AC32" s="169"/>
      <c r="AD32" s="198"/>
    </row>
    <row r="33" spans="2:35" ht="16.5" customHeight="1">
      <c r="B33" s="174" t="s">
        <v>984</v>
      </c>
      <c r="C33" s="186" t="s">
        <v>985</v>
      </c>
      <c r="D33" s="194">
        <v>2000</v>
      </c>
      <c r="E33" s="172"/>
      <c r="F33" s="166" t="s">
        <v>1003</v>
      </c>
      <c r="G33" s="187" t="s">
        <v>985</v>
      </c>
      <c r="H33" s="124">
        <v>1500</v>
      </c>
      <c r="I33" s="172"/>
      <c r="J33" s="166" t="s">
        <v>1012</v>
      </c>
      <c r="K33" s="187" t="s">
        <v>1013</v>
      </c>
      <c r="L33" s="194">
        <v>2450</v>
      </c>
      <c r="M33" s="172"/>
      <c r="N33" s="166" t="s">
        <v>1027</v>
      </c>
      <c r="O33" s="187" t="s">
        <v>1028</v>
      </c>
      <c r="P33" s="124">
        <v>850</v>
      </c>
      <c r="Q33" s="172"/>
      <c r="R33" s="166" t="s">
        <v>1043</v>
      </c>
      <c r="S33" s="187" t="s">
        <v>2680</v>
      </c>
      <c r="T33" s="124">
        <v>1100</v>
      </c>
      <c r="U33" s="172"/>
      <c r="V33" s="166"/>
      <c r="W33" s="166"/>
      <c r="X33" s="167"/>
      <c r="Y33" s="168"/>
      <c r="Z33" s="166" t="s">
        <v>1056</v>
      </c>
      <c r="AA33" s="187" t="s">
        <v>2680</v>
      </c>
      <c r="AB33" s="167">
        <v>2850</v>
      </c>
      <c r="AC33" s="172"/>
      <c r="AD33" s="133" t="s">
        <v>197</v>
      </c>
    </row>
    <row r="34" spans="2:35" ht="16.5" customHeight="1">
      <c r="B34" s="174" t="s">
        <v>986</v>
      </c>
      <c r="C34" s="200" t="s">
        <v>987</v>
      </c>
      <c r="D34" s="190">
        <v>4550</v>
      </c>
      <c r="E34" s="163"/>
      <c r="F34" s="136" t="s">
        <v>1004</v>
      </c>
      <c r="G34" s="188" t="s">
        <v>997</v>
      </c>
      <c r="H34" s="190">
        <v>650</v>
      </c>
      <c r="I34" s="163"/>
      <c r="J34" s="136" t="s">
        <v>1014</v>
      </c>
      <c r="K34" s="188" t="s">
        <v>1015</v>
      </c>
      <c r="L34" s="190">
        <v>3900</v>
      </c>
      <c r="M34" s="163"/>
      <c r="N34" s="136" t="s">
        <v>1029</v>
      </c>
      <c r="O34" s="188" t="s">
        <v>1030</v>
      </c>
      <c r="P34" s="190">
        <v>1100</v>
      </c>
      <c r="Q34" s="163"/>
      <c r="R34" s="136" t="s">
        <v>1044</v>
      </c>
      <c r="S34" s="188" t="s">
        <v>2681</v>
      </c>
      <c r="T34" s="135">
        <v>450</v>
      </c>
      <c r="U34" s="163"/>
      <c r="V34" s="136"/>
      <c r="W34" s="136"/>
      <c r="X34" s="143"/>
      <c r="Y34" s="131"/>
      <c r="Z34" s="136" t="s">
        <v>1057</v>
      </c>
      <c r="AA34" s="188" t="s">
        <v>2681</v>
      </c>
      <c r="AB34" s="143">
        <v>3900</v>
      </c>
      <c r="AC34" s="163"/>
      <c r="AD34" s="133">
        <f>SUMIF(C9:Y9,D9,C51:Y51)</f>
        <v>72350</v>
      </c>
    </row>
    <row r="35" spans="2:35" ht="16.5" customHeight="1">
      <c r="B35" s="174" t="s">
        <v>988</v>
      </c>
      <c r="C35" s="200" t="s">
        <v>989</v>
      </c>
      <c r="D35" s="190">
        <v>2350</v>
      </c>
      <c r="E35" s="163"/>
      <c r="F35" s="136" t="s">
        <v>1005</v>
      </c>
      <c r="G35" s="188" t="s">
        <v>995</v>
      </c>
      <c r="H35" s="190">
        <v>4350</v>
      </c>
      <c r="I35" s="163"/>
      <c r="J35" s="136" t="s">
        <v>1016</v>
      </c>
      <c r="K35" s="188" t="s">
        <v>997</v>
      </c>
      <c r="L35" s="190">
        <v>2200</v>
      </c>
      <c r="M35" s="163"/>
      <c r="N35" s="136" t="s">
        <v>1031</v>
      </c>
      <c r="O35" s="188" t="s">
        <v>1015</v>
      </c>
      <c r="P35" s="135">
        <v>750</v>
      </c>
      <c r="Q35" s="163"/>
      <c r="R35" s="136" t="s">
        <v>1045</v>
      </c>
      <c r="S35" s="202" t="s">
        <v>2682</v>
      </c>
      <c r="T35" s="135">
        <v>400</v>
      </c>
      <c r="U35" s="163"/>
      <c r="V35" s="136"/>
      <c r="W35" s="136"/>
      <c r="X35" s="143"/>
      <c r="Y35" s="131"/>
      <c r="Z35" s="136" t="s">
        <v>1058</v>
      </c>
      <c r="AA35" s="202" t="s">
        <v>2687</v>
      </c>
      <c r="AB35" s="143">
        <v>1400</v>
      </c>
      <c r="AC35" s="163"/>
      <c r="AD35" s="133"/>
    </row>
    <row r="36" spans="2:35" ht="16.5" customHeight="1">
      <c r="B36" s="164" t="s">
        <v>990</v>
      </c>
      <c r="C36" s="200" t="s">
        <v>991</v>
      </c>
      <c r="D36" s="190">
        <v>1200</v>
      </c>
      <c r="E36" s="163"/>
      <c r="F36" s="136" t="s">
        <v>1006</v>
      </c>
      <c r="G36" s="188" t="s">
        <v>1007</v>
      </c>
      <c r="H36" s="190">
        <v>4500</v>
      </c>
      <c r="I36" s="163"/>
      <c r="J36" s="136" t="s">
        <v>1017</v>
      </c>
      <c r="K36" s="188" t="s">
        <v>995</v>
      </c>
      <c r="L36" s="190">
        <v>3350</v>
      </c>
      <c r="M36" s="163"/>
      <c r="N36" s="136" t="s">
        <v>1032</v>
      </c>
      <c r="O36" s="188" t="s">
        <v>997</v>
      </c>
      <c r="P36" s="190">
        <v>1800</v>
      </c>
      <c r="Q36" s="163"/>
      <c r="R36" s="136" t="s">
        <v>1046</v>
      </c>
      <c r="S36" s="188" t="s">
        <v>2683</v>
      </c>
      <c r="T36" s="135">
        <v>600</v>
      </c>
      <c r="U36" s="163"/>
      <c r="V36" s="136"/>
      <c r="W36" s="136"/>
      <c r="X36" s="143"/>
      <c r="Y36" s="131"/>
      <c r="Z36" s="136" t="s">
        <v>1059</v>
      </c>
      <c r="AA36" s="188" t="s">
        <v>2688</v>
      </c>
      <c r="AB36" s="143">
        <v>1050</v>
      </c>
      <c r="AC36" s="163"/>
      <c r="AD36" s="133" t="s">
        <v>199</v>
      </c>
    </row>
    <row r="37" spans="2:35" ht="16.5" customHeight="1">
      <c r="B37" s="164" t="s">
        <v>992</v>
      </c>
      <c r="C37" s="200" t="s">
        <v>993</v>
      </c>
      <c r="D37" s="190">
        <v>2300</v>
      </c>
      <c r="E37" s="163"/>
      <c r="F37" s="136" t="s">
        <v>1008</v>
      </c>
      <c r="G37" s="188" t="s">
        <v>1009</v>
      </c>
      <c r="H37" s="190">
        <v>800</v>
      </c>
      <c r="I37" s="163"/>
      <c r="J37" s="136" t="s">
        <v>1018</v>
      </c>
      <c r="K37" s="188" t="s">
        <v>1019</v>
      </c>
      <c r="L37" s="190">
        <v>2550</v>
      </c>
      <c r="M37" s="163"/>
      <c r="N37" s="136" t="s">
        <v>1033</v>
      </c>
      <c r="O37" s="188" t="s">
        <v>1034</v>
      </c>
      <c r="P37" s="190">
        <v>1050</v>
      </c>
      <c r="Q37" s="163"/>
      <c r="R37" s="136" t="s">
        <v>1047</v>
      </c>
      <c r="S37" s="188" t="s">
        <v>2684</v>
      </c>
      <c r="T37" s="135">
        <v>300</v>
      </c>
      <c r="U37" s="163"/>
      <c r="V37" s="136"/>
      <c r="W37" s="136"/>
      <c r="X37" s="143"/>
      <c r="Y37" s="131"/>
      <c r="Z37" s="136" t="s">
        <v>1060</v>
      </c>
      <c r="AA37" s="188" t="s">
        <v>2689</v>
      </c>
      <c r="AB37" s="143">
        <v>1850</v>
      </c>
      <c r="AC37" s="163"/>
      <c r="AD37" s="170">
        <f>SUMIF(C9:Y9,E9,C51:Y51)</f>
        <v>0</v>
      </c>
    </row>
    <row r="38" spans="2:35" ht="16.5" customHeight="1">
      <c r="B38" s="164" t="s">
        <v>994</v>
      </c>
      <c r="C38" s="200" t="s">
        <v>995</v>
      </c>
      <c r="D38" s="190">
        <v>3200</v>
      </c>
      <c r="E38" s="163"/>
      <c r="F38" s="136" t="s">
        <v>1010</v>
      </c>
      <c r="G38" s="188" t="s">
        <v>1011</v>
      </c>
      <c r="H38" s="190">
        <v>500</v>
      </c>
      <c r="I38" s="163"/>
      <c r="J38" s="136" t="s">
        <v>1020</v>
      </c>
      <c r="K38" s="188" t="s">
        <v>1021</v>
      </c>
      <c r="L38" s="190">
        <v>1400</v>
      </c>
      <c r="M38" s="163"/>
      <c r="N38" s="136" t="s">
        <v>1035</v>
      </c>
      <c r="O38" s="188" t="s">
        <v>1036</v>
      </c>
      <c r="P38" s="135">
        <v>350</v>
      </c>
      <c r="Q38" s="163"/>
      <c r="R38" s="136" t="s">
        <v>1048</v>
      </c>
      <c r="S38" s="188" t="s">
        <v>2685</v>
      </c>
      <c r="T38" s="135">
        <v>500</v>
      </c>
      <c r="U38" s="163"/>
      <c r="V38" s="136"/>
      <c r="W38" s="136"/>
      <c r="X38" s="143"/>
      <c r="Y38" s="131"/>
      <c r="Z38" s="136" t="s">
        <v>1061</v>
      </c>
      <c r="AA38" s="188" t="s">
        <v>2683</v>
      </c>
      <c r="AB38" s="143">
        <v>4400</v>
      </c>
      <c r="AC38" s="163"/>
      <c r="AD38" s="171" t="s">
        <v>2502</v>
      </c>
    </row>
    <row r="39" spans="2:35" ht="16.5" customHeight="1">
      <c r="B39" s="164" t="s">
        <v>996</v>
      </c>
      <c r="C39" s="200" t="s">
        <v>997</v>
      </c>
      <c r="D39" s="135">
        <v>1650</v>
      </c>
      <c r="E39" s="163"/>
      <c r="F39" s="136"/>
      <c r="G39" s="136"/>
      <c r="H39" s="143"/>
      <c r="I39" s="131"/>
      <c r="J39" s="136" t="s">
        <v>1022</v>
      </c>
      <c r="K39" s="188" t="s">
        <v>1023</v>
      </c>
      <c r="L39" s="190">
        <v>2350</v>
      </c>
      <c r="M39" s="163"/>
      <c r="N39" s="136" t="s">
        <v>1037</v>
      </c>
      <c r="O39" s="188" t="s">
        <v>1038</v>
      </c>
      <c r="P39" s="190">
        <v>600</v>
      </c>
      <c r="Q39" s="163"/>
      <c r="R39" s="136" t="s">
        <v>1049</v>
      </c>
      <c r="S39" s="188" t="s">
        <v>2686</v>
      </c>
      <c r="T39" s="135">
        <v>300</v>
      </c>
      <c r="U39" s="163"/>
      <c r="V39" s="136"/>
      <c r="W39" s="136"/>
      <c r="X39" s="143"/>
      <c r="Y39" s="131"/>
      <c r="Z39" s="136" t="s">
        <v>1062</v>
      </c>
      <c r="AA39" s="188" t="s">
        <v>2684</v>
      </c>
      <c r="AB39" s="143">
        <v>3000</v>
      </c>
      <c r="AC39" s="163"/>
      <c r="AD39" s="170">
        <f>AC51</f>
        <v>0</v>
      </c>
    </row>
    <row r="40" spans="2:35" ht="16.5" customHeight="1">
      <c r="B40" s="174" t="s">
        <v>998</v>
      </c>
      <c r="C40" s="200" t="s">
        <v>999</v>
      </c>
      <c r="D40" s="190">
        <v>1800</v>
      </c>
      <c r="E40" s="163"/>
      <c r="F40" s="136"/>
      <c r="G40" s="136"/>
      <c r="H40" s="143"/>
      <c r="I40" s="131"/>
      <c r="J40" s="136" t="s">
        <v>1024</v>
      </c>
      <c r="K40" s="188" t="s">
        <v>1025</v>
      </c>
      <c r="L40" s="190">
        <v>2050</v>
      </c>
      <c r="M40" s="163"/>
      <c r="N40" s="136" t="s">
        <v>1039</v>
      </c>
      <c r="O40" s="188" t="s">
        <v>1023</v>
      </c>
      <c r="P40" s="135">
        <v>750</v>
      </c>
      <c r="Q40" s="163"/>
      <c r="R40" s="136" t="s">
        <v>1050</v>
      </c>
      <c r="S40" s="188" t="s">
        <v>1021</v>
      </c>
      <c r="T40" s="189">
        <v>900</v>
      </c>
      <c r="U40" s="163"/>
      <c r="V40" s="136"/>
      <c r="W40" s="136"/>
      <c r="X40" s="143"/>
      <c r="Y40" s="131"/>
      <c r="Z40" s="136" t="s">
        <v>1063</v>
      </c>
      <c r="AA40" s="188" t="s">
        <v>2690</v>
      </c>
      <c r="AB40" s="143">
        <v>1300</v>
      </c>
      <c r="AC40" s="163"/>
      <c r="AD40" s="133"/>
    </row>
    <row r="41" spans="2:35" ht="16.5" customHeight="1">
      <c r="B41" s="179" t="s">
        <v>1000</v>
      </c>
      <c r="C41" s="200" t="s">
        <v>910</v>
      </c>
      <c r="D41" s="135">
        <v>1050</v>
      </c>
      <c r="E41" s="163"/>
      <c r="F41" s="136"/>
      <c r="G41" s="136"/>
      <c r="H41" s="143"/>
      <c r="I41" s="131"/>
      <c r="J41" s="136" t="s">
        <v>1026</v>
      </c>
      <c r="K41" s="188" t="s">
        <v>1002</v>
      </c>
      <c r="L41" s="190">
        <v>1450</v>
      </c>
      <c r="M41" s="163"/>
      <c r="N41" s="136" t="s">
        <v>1040</v>
      </c>
      <c r="O41" s="188" t="s">
        <v>995</v>
      </c>
      <c r="P41" s="135">
        <v>450</v>
      </c>
      <c r="Q41" s="163"/>
      <c r="R41" s="136" t="s">
        <v>1051</v>
      </c>
      <c r="S41" s="188" t="s">
        <v>1019</v>
      </c>
      <c r="T41" s="189">
        <v>1650</v>
      </c>
      <c r="U41" s="163"/>
      <c r="V41" s="136"/>
      <c r="W41" s="136"/>
      <c r="X41" s="143"/>
      <c r="Y41" s="131"/>
      <c r="Z41" s="136" t="s">
        <v>1064</v>
      </c>
      <c r="AA41" s="188" t="s">
        <v>2685</v>
      </c>
      <c r="AB41" s="143">
        <v>1700</v>
      </c>
      <c r="AC41" s="163"/>
      <c r="AD41" s="133"/>
    </row>
    <row r="42" spans="2:35" ht="16.5" customHeight="1">
      <c r="B42" s="197" t="s">
        <v>1001</v>
      </c>
      <c r="C42" s="200" t="s">
        <v>1002</v>
      </c>
      <c r="D42" s="135">
        <v>2400</v>
      </c>
      <c r="E42" s="163"/>
      <c r="F42" s="136"/>
      <c r="G42" s="136"/>
      <c r="H42" s="143"/>
      <c r="I42" s="131"/>
      <c r="J42" s="136"/>
      <c r="K42" s="136"/>
      <c r="L42" s="143"/>
      <c r="M42" s="131"/>
      <c r="N42" s="136" t="s">
        <v>1041</v>
      </c>
      <c r="O42" s="188" t="s">
        <v>1042</v>
      </c>
      <c r="P42" s="135">
        <v>300</v>
      </c>
      <c r="Q42" s="163"/>
      <c r="R42" s="136" t="s">
        <v>1052</v>
      </c>
      <c r="S42" s="188" t="s">
        <v>1023</v>
      </c>
      <c r="T42" s="189">
        <v>800</v>
      </c>
      <c r="U42" s="163"/>
      <c r="V42" s="136"/>
      <c r="W42" s="136"/>
      <c r="X42" s="143"/>
      <c r="Y42" s="131"/>
      <c r="Z42" s="136" t="s">
        <v>1065</v>
      </c>
      <c r="AA42" s="188" t="s">
        <v>2686</v>
      </c>
      <c r="AB42" s="143">
        <v>1000</v>
      </c>
      <c r="AC42" s="163"/>
      <c r="AD42" s="133"/>
    </row>
    <row r="43" spans="2:35" ht="16.5" customHeight="1">
      <c r="B43" s="122" t="s">
        <v>146</v>
      </c>
      <c r="C43" s="136"/>
      <c r="D43" s="143"/>
      <c r="E43" s="131"/>
      <c r="F43" s="136"/>
      <c r="G43" s="136"/>
      <c r="H43" s="143"/>
      <c r="I43" s="131"/>
      <c r="J43" s="136"/>
      <c r="K43" s="136"/>
      <c r="L43" s="143"/>
      <c r="M43" s="131"/>
      <c r="N43" s="136"/>
      <c r="O43" s="136"/>
      <c r="P43" s="143"/>
      <c r="Q43" s="131"/>
      <c r="R43" s="136" t="s">
        <v>1053</v>
      </c>
      <c r="S43" s="188" t="s">
        <v>2706</v>
      </c>
      <c r="T43" s="135">
        <v>400</v>
      </c>
      <c r="U43" s="163"/>
      <c r="V43" s="136"/>
      <c r="W43" s="136"/>
      <c r="X43" s="143"/>
      <c r="Y43" s="131"/>
      <c r="Z43" s="136" t="s">
        <v>1066</v>
      </c>
      <c r="AA43" s="188" t="s">
        <v>2697</v>
      </c>
      <c r="AB43" s="143">
        <v>500</v>
      </c>
      <c r="AC43" s="163"/>
      <c r="AD43" s="133"/>
    </row>
    <row r="44" spans="2:35" ht="16.5" customHeight="1">
      <c r="B44" s="129" t="s">
        <v>150</v>
      </c>
      <c r="C44" s="136"/>
      <c r="D44" s="143"/>
      <c r="E44" s="131"/>
      <c r="F44" s="136"/>
      <c r="G44" s="136"/>
      <c r="H44" s="143"/>
      <c r="I44" s="131"/>
      <c r="J44" s="136"/>
      <c r="K44" s="136"/>
      <c r="L44" s="143"/>
      <c r="M44" s="131"/>
      <c r="N44" s="136"/>
      <c r="O44" s="136"/>
      <c r="P44" s="143"/>
      <c r="Q44" s="131"/>
      <c r="R44" s="136" t="s">
        <v>1054</v>
      </c>
      <c r="S44" s="188" t="s">
        <v>2707</v>
      </c>
      <c r="T44" s="135">
        <v>400</v>
      </c>
      <c r="U44" s="163"/>
      <c r="V44" s="136"/>
      <c r="W44" s="136"/>
      <c r="X44" s="143"/>
      <c r="Y44" s="131"/>
      <c r="Z44" s="136" t="s">
        <v>1067</v>
      </c>
      <c r="AA44" s="188" t="s">
        <v>2698</v>
      </c>
      <c r="AB44" s="143">
        <v>600</v>
      </c>
      <c r="AC44" s="163"/>
      <c r="AD44" s="133"/>
    </row>
    <row r="45" spans="2:35" ht="16.5" customHeight="1">
      <c r="B45" s="129" t="s">
        <v>151</v>
      </c>
      <c r="C45" s="136"/>
      <c r="D45" s="143"/>
      <c r="E45" s="131"/>
      <c r="F45" s="136"/>
      <c r="G45" s="136"/>
      <c r="H45" s="143"/>
      <c r="I45" s="131"/>
      <c r="J45" s="136"/>
      <c r="K45" s="136"/>
      <c r="L45" s="143"/>
      <c r="M45" s="131"/>
      <c r="N45" s="136"/>
      <c r="O45" s="136"/>
      <c r="P45" s="143"/>
      <c r="Q45" s="131"/>
      <c r="R45" s="136" t="s">
        <v>1055</v>
      </c>
      <c r="S45" s="188" t="s">
        <v>2708</v>
      </c>
      <c r="T45" s="135">
        <v>50</v>
      </c>
      <c r="U45" s="163"/>
      <c r="V45" s="136"/>
      <c r="W45" s="136"/>
      <c r="X45" s="143"/>
      <c r="Y45" s="131"/>
      <c r="Z45" s="136" t="s">
        <v>1068</v>
      </c>
      <c r="AA45" s="188" t="s">
        <v>2699</v>
      </c>
      <c r="AB45" s="143">
        <v>1300</v>
      </c>
      <c r="AC45" s="163"/>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t="s">
        <v>1069</v>
      </c>
      <c r="AA46" s="188" t="s">
        <v>2700</v>
      </c>
      <c r="AB46" s="143">
        <v>2000</v>
      </c>
      <c r="AC46" s="163"/>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t="s">
        <v>1070</v>
      </c>
      <c r="AA47" s="188" t="s">
        <v>2701</v>
      </c>
      <c r="AB47" s="143">
        <v>750</v>
      </c>
      <c r="AC47" s="163"/>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t="s">
        <v>1071</v>
      </c>
      <c r="AA48" s="188" t="s">
        <v>2702</v>
      </c>
      <c r="AB48" s="143">
        <v>200</v>
      </c>
      <c r="AC48" s="163"/>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SUM(D33:D50)</f>
        <v>22500</v>
      </c>
      <c r="E51" s="150">
        <f>SUM(E33:E50)</f>
        <v>0</v>
      </c>
      <c r="F51" s="144">
        <f t="shared" ref="F51:Z51" si="0">SUM(F43:F50)</f>
        <v>0</v>
      </c>
      <c r="G51" s="144"/>
      <c r="H51" s="149">
        <f>SUM(H33:H50)</f>
        <v>12300</v>
      </c>
      <c r="I51" s="150">
        <f>SUM(I33:I50)</f>
        <v>0</v>
      </c>
      <c r="J51" s="146">
        <f t="shared" si="0"/>
        <v>0</v>
      </c>
      <c r="K51" s="144"/>
      <c r="L51" s="149">
        <f>SUM(L33:L50)</f>
        <v>21700</v>
      </c>
      <c r="M51" s="150">
        <f>SUM(M33:M50)</f>
        <v>0</v>
      </c>
      <c r="N51" s="144">
        <f t="shared" si="0"/>
        <v>0</v>
      </c>
      <c r="O51" s="144"/>
      <c r="P51" s="149">
        <f>SUM(P33:P50)</f>
        <v>8000</v>
      </c>
      <c r="Q51" s="150">
        <f>SUM(Q33:Q50)</f>
        <v>0</v>
      </c>
      <c r="R51" s="144">
        <f t="shared" si="0"/>
        <v>0</v>
      </c>
      <c r="S51" s="144"/>
      <c r="T51" s="149">
        <f>SUM(T33:T50)</f>
        <v>7850</v>
      </c>
      <c r="U51" s="150">
        <f>SUM(U33:U50)</f>
        <v>0</v>
      </c>
      <c r="V51" s="144">
        <f t="shared" si="0"/>
        <v>0</v>
      </c>
      <c r="W51" s="144"/>
      <c r="X51" s="149">
        <f>SUM(X33:X50)</f>
        <v>0</v>
      </c>
      <c r="Y51" s="150">
        <f>SUM(Y33:Y50)</f>
        <v>0</v>
      </c>
      <c r="Z51" s="144">
        <f t="shared" si="0"/>
        <v>0</v>
      </c>
      <c r="AA51" s="144"/>
      <c r="AB51" s="149">
        <f>SUM(AB33:AB50)</f>
        <v>27800</v>
      </c>
      <c r="AC51" s="150">
        <f>SUM(AC33:AC50)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23">
    <cfRule type="expression" dxfId="481" priority="1" stopIfTrue="1">
      <formula>D11&lt;E11</formula>
    </cfRule>
    <cfRule type="expression" dxfId="480" priority="2" stopIfTrue="1">
      <formula>MOD(E11,50)&gt;0</formula>
    </cfRule>
  </conditionalFormatting>
  <conditionalFormatting sqref="E33:E42">
    <cfRule type="expression" dxfId="479" priority="143" stopIfTrue="1">
      <formula>D33&lt;E33</formula>
    </cfRule>
    <cfRule type="expression" dxfId="478" priority="144" stopIfTrue="1">
      <formula>MOD(E33,50)&gt;0</formula>
    </cfRule>
  </conditionalFormatting>
  <conditionalFormatting sqref="I11:I15">
    <cfRule type="expression" dxfId="477" priority="27" stopIfTrue="1">
      <formula>H11&lt;I11</formula>
    </cfRule>
    <cfRule type="expression" dxfId="476" priority="28" stopIfTrue="1">
      <formula>MOD(I11,50)&gt;0</formula>
    </cfRule>
  </conditionalFormatting>
  <conditionalFormatting sqref="I33:I38">
    <cfRule type="expression" dxfId="475" priority="163" stopIfTrue="1">
      <formula>H33&lt;I33</formula>
    </cfRule>
    <cfRule type="expression" dxfId="474" priority="164" stopIfTrue="1">
      <formula>MOD(I33,50)&gt;0</formula>
    </cfRule>
  </conditionalFormatting>
  <conditionalFormatting sqref="M11:M19">
    <cfRule type="expression" dxfId="473" priority="37" stopIfTrue="1">
      <formula>L11&lt;M11</formula>
    </cfRule>
    <cfRule type="expression" dxfId="472" priority="38" stopIfTrue="1">
      <formula>MOD(M11,50)&gt;0</formula>
    </cfRule>
  </conditionalFormatting>
  <conditionalFormatting sqref="M33:M41">
    <cfRule type="expression" dxfId="471" priority="175" stopIfTrue="1">
      <formula>L33&lt;M33</formula>
    </cfRule>
    <cfRule type="expression" dxfId="470" priority="176" stopIfTrue="1">
      <formula>MOD(M33,50)&gt;0</formula>
    </cfRule>
  </conditionalFormatting>
  <conditionalFormatting sqref="Q11:Q18">
    <cfRule type="expression" dxfId="469" priority="55" stopIfTrue="1">
      <formula>P11&lt;Q11</formula>
    </cfRule>
    <cfRule type="expression" dxfId="468" priority="56" stopIfTrue="1">
      <formula>MOD(Q11,50)&gt;0</formula>
    </cfRule>
  </conditionalFormatting>
  <conditionalFormatting sqref="Q33:Q42">
    <cfRule type="expression" dxfId="467" priority="193" stopIfTrue="1">
      <formula>P33&lt;Q33</formula>
    </cfRule>
    <cfRule type="expression" dxfId="466" priority="194" stopIfTrue="1">
      <formula>MOD(Q33,50)&gt;0</formula>
    </cfRule>
  </conditionalFormatting>
  <conditionalFormatting sqref="U11:U29">
    <cfRule type="expression" dxfId="465" priority="71" stopIfTrue="1">
      <formula>T11&lt;U11</formula>
    </cfRule>
    <cfRule type="expression" dxfId="464" priority="72" stopIfTrue="1">
      <formula>MOD(U11,50)&gt;0</formula>
    </cfRule>
  </conditionalFormatting>
  <conditionalFormatting sqref="U33:U45">
    <cfRule type="expression" dxfId="463" priority="213" stopIfTrue="1">
      <formula>T33&lt;U33</formula>
    </cfRule>
    <cfRule type="expression" dxfId="462" priority="214" stopIfTrue="1">
      <formula>MOD(U33,50)&gt;0</formula>
    </cfRule>
  </conditionalFormatting>
  <conditionalFormatting sqref="AC11:AC27">
    <cfRule type="expression" dxfId="461" priority="109" stopIfTrue="1">
      <formula>AB11&lt;AC11</formula>
    </cfRule>
    <cfRule type="expression" dxfId="460" priority="110" stopIfTrue="1">
      <formula>MOD(AC11,50)&gt;0</formula>
    </cfRule>
  </conditionalFormatting>
  <conditionalFormatting sqref="AC33:AC48">
    <cfRule type="expression" dxfId="459" priority="239" stopIfTrue="1">
      <formula>AB33&lt;AC33</formula>
    </cfRule>
    <cfRule type="expression" dxfId="458" priority="240" stopIfTrue="1">
      <formula>MOD(AC33,50)&gt;0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33:AC48 U33:U45 Q33:Q42 M33:M41 I33:I38 E33:E42 AC11:AC27 U11:U29 Q11:Q18 M11:M19 I11:I15 E11:E23" xr:uid="{00000000-0002-0000-0D00-000000000000}">
      <formula1>NOT(OR(D11&lt;E11,MOD(E11,50)&gt;0))</formula1>
    </dataValidation>
  </dataValidations>
  <hyperlinks>
    <hyperlink ref="C3" location="一番最初に入力して下さい!E7" tooltip="入力シートへ" display="一番最初に入力して下さい!E7" xr:uid="{00000000-0004-0000-0D00-000000000000}"/>
    <hyperlink ref="C5" location="一番最初に入力して下さい!E8" tooltip="入力シートへ" display="一番最初に入力して下さい!E8" xr:uid="{00000000-0004-0000-0D00-000001000000}"/>
    <hyperlink ref="I3" location="一番最初に入力して下さい!E5" tooltip="入力シートへ" display="一番最初に入力して下さい!E5" xr:uid="{00000000-0004-0000-0D00-000002000000}"/>
    <hyperlink ref="P3" location="一番最初に入力して下さい!E9" tooltip="入力シートへ" display="一番最初に入力して下さい!E9" xr:uid="{00000000-0004-0000-0D00-000003000000}"/>
    <hyperlink ref="I5" location="一番最初に入力して下さい!E11" tooltip="入力シートへ" display="一番最初に入力して下さい!E11" xr:uid="{00000000-0004-0000-0D00-000004000000}"/>
    <hyperlink ref="O5" location="一番最初に入力して下さい!E12" tooltip="入力シートへ" display="一番最初に入力して下さい!E12" xr:uid="{00000000-0004-0000-0D00-000005000000}"/>
    <hyperlink ref="S5" location="一番最初に入力して下さい!E13" tooltip="入力シートへ" display="一番最初に入力して下さい!E13" xr:uid="{00000000-0004-0000-0D00-000006000000}"/>
    <hyperlink ref="C10" location="大阪府総部数合計表!B5" tooltip="集計シートへ" display="大阪府総部数合計表!B5" xr:uid="{00000000-0004-0000-0D00-0000C4000000}"/>
    <hyperlink ref="C32" location="大阪府総部数合計表!B6" tooltip="集計シートへ" display="大阪府総部数合計表!B6" xr:uid="{00000000-0004-0000-0D00-0000C5000000}"/>
  </hyperlinks>
  <printOptions horizontalCentered="1" verticalCentered="1"/>
  <pageMargins left="0" right="0" top="0" bottom="0" header="0" footer="0"/>
  <pageSetup paperSize="9" scale="65"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6DFFAF"/>
  </sheetPr>
  <dimension ref="A1:AI58"/>
  <sheetViews>
    <sheetView showGridLines="0" zoomScale="85" zoomScaleNormal="85" workbookViewId="0">
      <selection activeCell="X21" sqref="X21"/>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1072</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1073</v>
      </c>
      <c r="C11" s="186" t="s">
        <v>1074</v>
      </c>
      <c r="D11" s="124">
        <v>2650</v>
      </c>
      <c r="E11" s="162"/>
      <c r="F11" s="123" t="s">
        <v>1081</v>
      </c>
      <c r="G11" s="187" t="s">
        <v>1082</v>
      </c>
      <c r="H11" s="194">
        <v>3900</v>
      </c>
      <c r="I11" s="162"/>
      <c r="J11" s="123" t="s">
        <v>1090</v>
      </c>
      <c r="K11" s="187" t="s">
        <v>1091</v>
      </c>
      <c r="L11" s="194">
        <v>1450</v>
      </c>
      <c r="M11" s="162"/>
      <c r="N11" s="126" t="s">
        <v>1101</v>
      </c>
      <c r="O11" s="187" t="s">
        <v>1082</v>
      </c>
      <c r="P11" s="124">
        <v>850</v>
      </c>
      <c r="Q11" s="162"/>
      <c r="R11" s="123" t="s">
        <v>1110</v>
      </c>
      <c r="S11" s="191" t="s">
        <v>2709</v>
      </c>
      <c r="T11" s="124">
        <v>100</v>
      </c>
      <c r="U11" s="162"/>
      <c r="V11" s="127"/>
      <c r="W11" s="123"/>
      <c r="X11" s="124"/>
      <c r="Y11" s="125"/>
      <c r="Z11" s="127" t="s">
        <v>1123</v>
      </c>
      <c r="AA11" s="187" t="s">
        <v>2712</v>
      </c>
      <c r="AB11" s="124">
        <v>3000</v>
      </c>
      <c r="AC11" s="162"/>
      <c r="AD11" s="128" t="s">
        <v>198</v>
      </c>
    </row>
    <row r="12" spans="1:32" ht="16.5" customHeight="1">
      <c r="B12" s="174" t="s">
        <v>1075</v>
      </c>
      <c r="C12" s="200" t="s">
        <v>1076</v>
      </c>
      <c r="D12" s="135">
        <v>1850</v>
      </c>
      <c r="E12" s="163"/>
      <c r="F12" s="132" t="s">
        <v>1083</v>
      </c>
      <c r="G12" s="188" t="s">
        <v>1084</v>
      </c>
      <c r="H12" s="190">
        <v>3350</v>
      </c>
      <c r="I12" s="163"/>
      <c r="J12" s="132" t="s">
        <v>1092</v>
      </c>
      <c r="K12" s="188" t="s">
        <v>1093</v>
      </c>
      <c r="L12" s="135">
        <v>6400</v>
      </c>
      <c r="M12" s="163"/>
      <c r="N12" s="132" t="s">
        <v>1102</v>
      </c>
      <c r="O12" s="188" t="s">
        <v>1103</v>
      </c>
      <c r="P12" s="190">
        <v>1500</v>
      </c>
      <c r="Q12" s="163"/>
      <c r="R12" s="132" t="s">
        <v>1111</v>
      </c>
      <c r="S12" s="192" t="s">
        <v>2710</v>
      </c>
      <c r="T12" s="130">
        <v>350</v>
      </c>
      <c r="U12" s="163"/>
      <c r="V12" s="127"/>
      <c r="W12" s="127"/>
      <c r="X12" s="130"/>
      <c r="Y12" s="131"/>
      <c r="Z12" s="127" t="s">
        <v>1124</v>
      </c>
      <c r="AA12" s="188" t="s">
        <v>2713</v>
      </c>
      <c r="AB12" s="130">
        <v>2750</v>
      </c>
      <c r="AC12" s="163"/>
      <c r="AD12" s="133">
        <f>SUMIF(C9:Y9,D9,C25:Y25)</f>
        <v>51900</v>
      </c>
    </row>
    <row r="13" spans="1:32" ht="16.5" customHeight="1">
      <c r="B13" s="164" t="s">
        <v>1077</v>
      </c>
      <c r="C13" s="200" t="s">
        <v>1078</v>
      </c>
      <c r="D13" s="190">
        <v>3600</v>
      </c>
      <c r="E13" s="163"/>
      <c r="F13" s="136" t="s">
        <v>1085</v>
      </c>
      <c r="G13" s="188" t="s">
        <v>1086</v>
      </c>
      <c r="H13" s="190">
        <v>1500</v>
      </c>
      <c r="I13" s="163"/>
      <c r="J13" s="136" t="s">
        <v>1094</v>
      </c>
      <c r="K13" s="188" t="s">
        <v>1095</v>
      </c>
      <c r="L13" s="190">
        <v>2800</v>
      </c>
      <c r="M13" s="163"/>
      <c r="N13" s="136" t="s">
        <v>1104</v>
      </c>
      <c r="O13" s="188" t="s">
        <v>1105</v>
      </c>
      <c r="P13" s="190">
        <v>1300</v>
      </c>
      <c r="Q13" s="163"/>
      <c r="R13" s="132" t="s">
        <v>1112</v>
      </c>
      <c r="S13" s="192" t="s">
        <v>2711</v>
      </c>
      <c r="T13" s="135">
        <v>250</v>
      </c>
      <c r="U13" s="163"/>
      <c r="V13" s="136"/>
      <c r="W13" s="127"/>
      <c r="X13" s="135"/>
      <c r="Y13" s="131"/>
      <c r="Z13" s="136" t="s">
        <v>1125</v>
      </c>
      <c r="AA13" s="188" t="s">
        <v>2710</v>
      </c>
      <c r="AB13" s="135">
        <v>3850</v>
      </c>
      <c r="AC13" s="163"/>
      <c r="AD13" s="133"/>
    </row>
    <row r="14" spans="1:32" ht="16.5" customHeight="1">
      <c r="B14" s="174" t="s">
        <v>1079</v>
      </c>
      <c r="C14" s="200" t="s">
        <v>1080</v>
      </c>
      <c r="D14" s="135">
        <v>2300</v>
      </c>
      <c r="E14" s="163"/>
      <c r="F14" s="136" t="s">
        <v>1087</v>
      </c>
      <c r="G14" s="188" t="s">
        <v>1088</v>
      </c>
      <c r="H14" s="190">
        <v>1900</v>
      </c>
      <c r="I14" s="163"/>
      <c r="J14" s="136" t="s">
        <v>1096</v>
      </c>
      <c r="K14" s="188" t="s">
        <v>1078</v>
      </c>
      <c r="L14" s="190">
        <v>1350</v>
      </c>
      <c r="M14" s="163"/>
      <c r="N14" s="136" t="s">
        <v>1106</v>
      </c>
      <c r="O14" s="188" t="s">
        <v>1107</v>
      </c>
      <c r="P14" s="190">
        <v>2550</v>
      </c>
      <c r="Q14" s="163"/>
      <c r="R14" s="132" t="s">
        <v>1113</v>
      </c>
      <c r="S14" s="192" t="s">
        <v>2722</v>
      </c>
      <c r="T14" s="135">
        <v>700</v>
      </c>
      <c r="U14" s="163"/>
      <c r="V14" s="136"/>
      <c r="W14" s="132"/>
      <c r="X14" s="135"/>
      <c r="Y14" s="131"/>
      <c r="Z14" s="136" t="s">
        <v>1126</v>
      </c>
      <c r="AA14" s="188" t="s">
        <v>2711</v>
      </c>
      <c r="AB14" s="135">
        <v>2200</v>
      </c>
      <c r="AC14" s="163"/>
      <c r="AD14" s="133" t="s">
        <v>200</v>
      </c>
    </row>
    <row r="15" spans="1:32" ht="16.5" customHeight="1">
      <c r="B15" s="137"/>
      <c r="C15" s="132"/>
      <c r="D15" s="135"/>
      <c r="E15" s="131"/>
      <c r="F15" s="136" t="s">
        <v>1089</v>
      </c>
      <c r="G15" s="188" t="s">
        <v>1078</v>
      </c>
      <c r="H15" s="190">
        <v>2100</v>
      </c>
      <c r="I15" s="163"/>
      <c r="J15" s="136" t="s">
        <v>1097</v>
      </c>
      <c r="K15" s="188" t="s">
        <v>1084</v>
      </c>
      <c r="L15" s="135">
        <v>2800</v>
      </c>
      <c r="M15" s="163"/>
      <c r="N15" s="136" t="s">
        <v>1108</v>
      </c>
      <c r="O15" s="188" t="s">
        <v>1109</v>
      </c>
      <c r="P15" s="135">
        <v>600</v>
      </c>
      <c r="Q15" s="163"/>
      <c r="R15" s="132" t="s">
        <v>1114</v>
      </c>
      <c r="S15" s="192" t="s">
        <v>2723</v>
      </c>
      <c r="T15" s="135">
        <v>950</v>
      </c>
      <c r="U15" s="163"/>
      <c r="V15" s="136"/>
      <c r="W15" s="132"/>
      <c r="X15" s="135"/>
      <c r="Y15" s="131"/>
      <c r="Z15" s="136" t="s">
        <v>1127</v>
      </c>
      <c r="AA15" s="188" t="s">
        <v>2727</v>
      </c>
      <c r="AB15" s="135">
        <v>1150</v>
      </c>
      <c r="AC15" s="163"/>
      <c r="AD15" s="170">
        <f>SUMIF(C9:Y9,E9,C25:Y25)</f>
        <v>0</v>
      </c>
    </row>
    <row r="16" spans="1:32" ht="16.5" customHeight="1">
      <c r="B16" s="129"/>
      <c r="C16" s="132"/>
      <c r="D16" s="135"/>
      <c r="E16" s="131"/>
      <c r="F16" s="136"/>
      <c r="G16" s="132"/>
      <c r="H16" s="135"/>
      <c r="I16" s="131"/>
      <c r="J16" s="132" t="s">
        <v>1098</v>
      </c>
      <c r="K16" s="188" t="s">
        <v>1099</v>
      </c>
      <c r="L16" s="135">
        <v>1500</v>
      </c>
      <c r="M16" s="163"/>
      <c r="N16" s="136"/>
      <c r="O16" s="132"/>
      <c r="P16" s="135"/>
      <c r="Q16" s="131"/>
      <c r="R16" s="138" t="s">
        <v>1115</v>
      </c>
      <c r="S16" s="192" t="s">
        <v>2724</v>
      </c>
      <c r="T16" s="135">
        <v>550</v>
      </c>
      <c r="U16" s="163"/>
      <c r="V16" s="132"/>
      <c r="W16" s="132"/>
      <c r="X16" s="135"/>
      <c r="Y16" s="131"/>
      <c r="Z16" s="132" t="s">
        <v>1128</v>
      </c>
      <c r="AA16" s="188" t="s">
        <v>2723</v>
      </c>
      <c r="AB16" s="135">
        <v>500</v>
      </c>
      <c r="AC16" s="163"/>
      <c r="AD16" s="171" t="s">
        <v>2502</v>
      </c>
      <c r="AF16" s="140"/>
    </row>
    <row r="17" spans="2:32" ht="16.5" customHeight="1">
      <c r="B17" s="129"/>
      <c r="C17" s="132"/>
      <c r="D17" s="135"/>
      <c r="E17" s="131"/>
      <c r="F17" s="136"/>
      <c r="G17" s="132"/>
      <c r="H17" s="135"/>
      <c r="I17" s="131"/>
      <c r="J17" s="136" t="s">
        <v>1100</v>
      </c>
      <c r="K17" s="188" t="s">
        <v>1076</v>
      </c>
      <c r="L17" s="190">
        <v>1800</v>
      </c>
      <c r="M17" s="163"/>
      <c r="N17" s="132"/>
      <c r="O17" s="132"/>
      <c r="P17" s="135"/>
      <c r="Q17" s="131"/>
      <c r="R17" s="132" t="s">
        <v>1116</v>
      </c>
      <c r="S17" s="192" t="s">
        <v>2725</v>
      </c>
      <c r="T17" s="135">
        <v>300</v>
      </c>
      <c r="U17" s="163"/>
      <c r="V17" s="136"/>
      <c r="W17" s="132"/>
      <c r="X17" s="135"/>
      <c r="Y17" s="131"/>
      <c r="Z17" s="136" t="s">
        <v>1129</v>
      </c>
      <c r="AA17" s="188" t="s">
        <v>2724</v>
      </c>
      <c r="AB17" s="135">
        <v>1150</v>
      </c>
      <c r="AC17" s="163"/>
      <c r="AD17" s="170">
        <f>AC25</f>
        <v>0</v>
      </c>
      <c r="AF17" s="141"/>
    </row>
    <row r="18" spans="2:32" ht="16.5" customHeight="1">
      <c r="B18" s="129"/>
      <c r="C18" s="132"/>
      <c r="D18" s="135"/>
      <c r="E18" s="131"/>
      <c r="F18" s="136"/>
      <c r="G18" s="132"/>
      <c r="H18" s="135"/>
      <c r="I18" s="131"/>
      <c r="J18" s="132"/>
      <c r="K18" s="132"/>
      <c r="L18" s="135"/>
      <c r="M18" s="131"/>
      <c r="N18" s="132"/>
      <c r="O18" s="132"/>
      <c r="P18" s="135"/>
      <c r="Q18" s="131"/>
      <c r="R18" s="132" t="s">
        <v>1117</v>
      </c>
      <c r="S18" s="192" t="s">
        <v>2726</v>
      </c>
      <c r="T18" s="135">
        <v>200</v>
      </c>
      <c r="U18" s="163"/>
      <c r="V18" s="132"/>
      <c r="W18" s="132"/>
      <c r="X18" s="135"/>
      <c r="Y18" s="131"/>
      <c r="Z18" s="132" t="s">
        <v>1130</v>
      </c>
      <c r="AA18" s="188" t="s">
        <v>2725</v>
      </c>
      <c r="AB18" s="135">
        <v>800</v>
      </c>
      <c r="AC18" s="163"/>
      <c r="AD18" s="133"/>
      <c r="AF18" s="142"/>
    </row>
    <row r="19" spans="2:32" ht="16.5" customHeight="1">
      <c r="B19" s="134"/>
      <c r="C19" s="136"/>
      <c r="D19" s="143"/>
      <c r="E19" s="131"/>
      <c r="F19" s="136"/>
      <c r="G19" s="136"/>
      <c r="H19" s="143"/>
      <c r="I19" s="131"/>
      <c r="J19" s="136"/>
      <c r="K19" s="136"/>
      <c r="L19" s="143"/>
      <c r="M19" s="131"/>
      <c r="N19" s="136"/>
      <c r="O19" s="136"/>
      <c r="P19" s="143"/>
      <c r="Q19" s="131"/>
      <c r="R19" s="136" t="s">
        <v>1118</v>
      </c>
      <c r="S19" s="192" t="s">
        <v>2737</v>
      </c>
      <c r="T19" s="143">
        <v>100</v>
      </c>
      <c r="U19" s="163"/>
      <c r="V19" s="136"/>
      <c r="W19" s="136"/>
      <c r="X19" s="143"/>
      <c r="Y19" s="131"/>
      <c r="Z19" s="136" t="s">
        <v>1131</v>
      </c>
      <c r="AA19" s="188" t="s">
        <v>2726</v>
      </c>
      <c r="AB19" s="143">
        <v>700</v>
      </c>
      <c r="AC19" s="163"/>
      <c r="AD19" s="133"/>
      <c r="AF19" s="142"/>
    </row>
    <row r="20" spans="2:32" ht="16.5" customHeight="1">
      <c r="B20" s="134"/>
      <c r="C20" s="136"/>
      <c r="D20" s="143"/>
      <c r="E20" s="131"/>
      <c r="F20" s="136"/>
      <c r="G20" s="136"/>
      <c r="H20" s="143"/>
      <c r="I20" s="131"/>
      <c r="J20" s="136"/>
      <c r="K20" s="136"/>
      <c r="L20" s="143"/>
      <c r="M20" s="131"/>
      <c r="N20" s="136"/>
      <c r="O20" s="136"/>
      <c r="P20" s="143"/>
      <c r="Q20" s="131"/>
      <c r="R20" s="136" t="s">
        <v>1119</v>
      </c>
      <c r="S20" s="192" t="s">
        <v>2738</v>
      </c>
      <c r="T20" s="143">
        <v>200</v>
      </c>
      <c r="U20" s="163"/>
      <c r="V20" s="136"/>
      <c r="W20" s="136"/>
      <c r="X20" s="143"/>
      <c r="Y20" s="131"/>
      <c r="Z20" s="136"/>
      <c r="AA20" s="136"/>
      <c r="AB20" s="143"/>
      <c r="AC20" s="131"/>
      <c r="AD20" s="133"/>
      <c r="AF20" s="142"/>
    </row>
    <row r="21" spans="2:32" ht="16.5" customHeight="1">
      <c r="B21" s="134"/>
      <c r="C21" s="136"/>
      <c r="D21" s="143"/>
      <c r="E21" s="131"/>
      <c r="F21" s="136"/>
      <c r="G21" s="136"/>
      <c r="H21" s="143"/>
      <c r="I21" s="131"/>
      <c r="J21" s="136"/>
      <c r="K21" s="136"/>
      <c r="L21" s="143"/>
      <c r="M21" s="131"/>
      <c r="N21" s="136"/>
      <c r="O21" s="136"/>
      <c r="P21" s="143"/>
      <c r="Q21" s="131"/>
      <c r="R21" s="136" t="s">
        <v>1120</v>
      </c>
      <c r="S21" s="192" t="s">
        <v>2739</v>
      </c>
      <c r="T21" s="143">
        <v>50</v>
      </c>
      <c r="U21" s="163"/>
      <c r="V21" s="136"/>
      <c r="W21" s="136"/>
      <c r="X21" s="143"/>
      <c r="Y21" s="131"/>
      <c r="Z21" s="136"/>
      <c r="AA21" s="136"/>
      <c r="AB21" s="143"/>
      <c r="AC21" s="131"/>
      <c r="AD21" s="133"/>
      <c r="AF21" s="142"/>
    </row>
    <row r="22" spans="2:32" ht="16.5" customHeight="1">
      <c r="B22" s="134"/>
      <c r="C22" s="136"/>
      <c r="D22" s="143"/>
      <c r="E22" s="131"/>
      <c r="F22" s="136"/>
      <c r="G22" s="136"/>
      <c r="H22" s="143"/>
      <c r="I22" s="131"/>
      <c r="J22" s="136"/>
      <c r="K22" s="136"/>
      <c r="L22" s="143"/>
      <c r="M22" s="131"/>
      <c r="N22" s="136"/>
      <c r="O22" s="136"/>
      <c r="P22" s="143"/>
      <c r="Q22" s="131"/>
      <c r="R22" s="136" t="s">
        <v>1121</v>
      </c>
      <c r="S22" s="192" t="s">
        <v>2740</v>
      </c>
      <c r="T22" s="143">
        <v>50</v>
      </c>
      <c r="U22" s="163"/>
      <c r="V22" s="136"/>
      <c r="W22" s="136"/>
      <c r="X22" s="143"/>
      <c r="Y22" s="131"/>
      <c r="Z22" s="136"/>
      <c r="AA22" s="136"/>
      <c r="AB22" s="143"/>
      <c r="AC22" s="131"/>
      <c r="AD22" s="133"/>
      <c r="AF22" s="142"/>
    </row>
    <row r="23" spans="2:32" ht="16.5" customHeight="1">
      <c r="B23" s="134"/>
      <c r="C23" s="136"/>
      <c r="D23" s="143"/>
      <c r="E23" s="131"/>
      <c r="F23" s="136"/>
      <c r="G23" s="136"/>
      <c r="H23" s="143"/>
      <c r="I23" s="131"/>
      <c r="J23" s="136"/>
      <c r="K23" s="136"/>
      <c r="L23" s="143"/>
      <c r="M23" s="131"/>
      <c r="N23" s="136"/>
      <c r="O23" s="136"/>
      <c r="P23" s="143"/>
      <c r="Q23" s="131"/>
      <c r="R23" s="136" t="s">
        <v>1122</v>
      </c>
      <c r="S23" s="192" t="s">
        <v>2741</v>
      </c>
      <c r="T23" s="143">
        <v>50</v>
      </c>
      <c r="U23" s="163"/>
      <c r="V23" s="136"/>
      <c r="W23" s="136"/>
      <c r="X23" s="143"/>
      <c r="Y23" s="131"/>
      <c r="Z23" s="136"/>
      <c r="AA23" s="136"/>
      <c r="AB23" s="143"/>
      <c r="AC23" s="131"/>
      <c r="AD23" s="133"/>
      <c r="AF23" s="142"/>
    </row>
    <row r="24" spans="2:32" ht="16.5" customHeight="1">
      <c r="B24" s="134"/>
      <c r="C24" s="136"/>
      <c r="D24" s="143"/>
      <c r="E24" s="131"/>
      <c r="F24" s="136"/>
      <c r="G24" s="136"/>
      <c r="H24" s="143"/>
      <c r="I24" s="131"/>
      <c r="J24" s="136"/>
      <c r="K24" s="136"/>
      <c r="L24" s="143"/>
      <c r="M24" s="131"/>
      <c r="N24" s="136"/>
      <c r="O24" s="136"/>
      <c r="P24" s="143"/>
      <c r="Q24" s="131"/>
      <c r="R24" s="136"/>
      <c r="S24" s="136"/>
      <c r="T24" s="143"/>
      <c r="U24" s="131"/>
      <c r="V24" s="136"/>
      <c r="W24" s="136"/>
      <c r="X24" s="143"/>
      <c r="Y24" s="131"/>
      <c r="Z24" s="136"/>
      <c r="AA24" s="136"/>
      <c r="AB24" s="143"/>
      <c r="AC24" s="131"/>
      <c r="AD24" s="133"/>
      <c r="AF24" s="142"/>
    </row>
    <row r="25" spans="2:32" ht="16.5" customHeight="1">
      <c r="B25" s="134"/>
      <c r="C25" s="136" t="s">
        <v>59</v>
      </c>
      <c r="D25" s="143">
        <f>SUM(D11:D24)</f>
        <v>10400</v>
      </c>
      <c r="E25" s="165">
        <f>SUM(E11:E24)</f>
        <v>0</v>
      </c>
      <c r="F25" s="136"/>
      <c r="G25" s="136"/>
      <c r="H25" s="143">
        <f>SUM(H11:H24)</f>
        <v>12750</v>
      </c>
      <c r="I25" s="165">
        <f>SUM(I11:I24)</f>
        <v>0</v>
      </c>
      <c r="J25" s="136"/>
      <c r="K25" s="136"/>
      <c r="L25" s="143">
        <f>SUM(L11:L24)</f>
        <v>18100</v>
      </c>
      <c r="M25" s="165">
        <f>SUM(M11:M24)</f>
        <v>0</v>
      </c>
      <c r="N25" s="136"/>
      <c r="O25" s="136"/>
      <c r="P25" s="143">
        <f>SUM(P11:P24)</f>
        <v>6800</v>
      </c>
      <c r="Q25" s="165">
        <f>SUM(Q11:Q24)</f>
        <v>0</v>
      </c>
      <c r="R25" s="136"/>
      <c r="S25" s="136"/>
      <c r="T25" s="143">
        <f>SUM(T11:T24)</f>
        <v>3850</v>
      </c>
      <c r="U25" s="165">
        <f>SUM(U11:U24)</f>
        <v>0</v>
      </c>
      <c r="V25" s="136"/>
      <c r="W25" s="136"/>
      <c r="X25" s="143">
        <f>SUM(X11:X24)</f>
        <v>0</v>
      </c>
      <c r="Y25" s="165">
        <f>SUM(Y11:Y24)</f>
        <v>0</v>
      </c>
      <c r="Z25" s="136"/>
      <c r="AA25" s="136"/>
      <c r="AB25" s="143">
        <f>SUM(AB11:AB24)</f>
        <v>16100</v>
      </c>
      <c r="AC25" s="165">
        <f>SUM(AC11:AC24)</f>
        <v>0</v>
      </c>
      <c r="AD25" s="133"/>
      <c r="AF25" s="142"/>
    </row>
    <row r="26" spans="2:32" s="183" customFormat="1" ht="16.5" customHeight="1">
      <c r="B26" s="195"/>
      <c r="C26" s="196" t="s">
        <v>1132</v>
      </c>
      <c r="D26" s="169"/>
      <c r="E26" s="169"/>
      <c r="F26" s="197"/>
      <c r="G26" s="197"/>
      <c r="H26" s="169"/>
      <c r="I26" s="169"/>
      <c r="J26" s="197"/>
      <c r="K26" s="197"/>
      <c r="L26" s="169"/>
      <c r="M26" s="169"/>
      <c r="N26" s="197"/>
      <c r="O26" s="197"/>
      <c r="P26" s="169"/>
      <c r="Q26" s="169"/>
      <c r="R26" s="197"/>
      <c r="S26" s="197"/>
      <c r="T26" s="169"/>
      <c r="U26" s="169"/>
      <c r="V26" s="197"/>
      <c r="W26" s="197"/>
      <c r="X26" s="169"/>
      <c r="Y26" s="169"/>
      <c r="Z26" s="197"/>
      <c r="AA26" s="197"/>
      <c r="AB26" s="169"/>
      <c r="AC26" s="169"/>
      <c r="AD26" s="198"/>
      <c r="AF26" s="142"/>
    </row>
    <row r="27" spans="2:32" ht="16.5" customHeight="1">
      <c r="B27" s="164" t="s">
        <v>1133</v>
      </c>
      <c r="C27" s="186" t="s">
        <v>1134</v>
      </c>
      <c r="D27" s="194">
        <v>2750</v>
      </c>
      <c r="E27" s="172"/>
      <c r="F27" s="166" t="s">
        <v>1147</v>
      </c>
      <c r="G27" s="187" t="s">
        <v>1148</v>
      </c>
      <c r="H27" s="194">
        <v>250</v>
      </c>
      <c r="I27" s="172"/>
      <c r="J27" s="166" t="s">
        <v>1160</v>
      </c>
      <c r="K27" s="187" t="s">
        <v>1161</v>
      </c>
      <c r="L27" s="194">
        <v>4750</v>
      </c>
      <c r="M27" s="172"/>
      <c r="N27" s="166" t="s">
        <v>1175</v>
      </c>
      <c r="O27" s="187" t="s">
        <v>1138</v>
      </c>
      <c r="P27" s="194">
        <v>1600</v>
      </c>
      <c r="Q27" s="172"/>
      <c r="R27" s="166" t="s">
        <v>1192</v>
      </c>
      <c r="S27" s="187" t="s">
        <v>2714</v>
      </c>
      <c r="T27" s="167">
        <v>450</v>
      </c>
      <c r="U27" s="172"/>
      <c r="V27" s="166"/>
      <c r="W27" s="166"/>
      <c r="X27" s="167"/>
      <c r="Y27" s="168"/>
      <c r="Z27" s="166" t="s">
        <v>1209</v>
      </c>
      <c r="AA27" s="187" t="s">
        <v>2714</v>
      </c>
      <c r="AB27" s="167">
        <v>1300</v>
      </c>
      <c r="AC27" s="172"/>
      <c r="AD27" s="133" t="s">
        <v>197</v>
      </c>
    </row>
    <row r="28" spans="2:32" ht="16.5" customHeight="1">
      <c r="B28" s="164" t="s">
        <v>1135</v>
      </c>
      <c r="C28" s="200" t="s">
        <v>1136</v>
      </c>
      <c r="D28" s="190">
        <v>1750</v>
      </c>
      <c r="E28" s="163"/>
      <c r="F28" s="136" t="s">
        <v>1149</v>
      </c>
      <c r="G28" s="188" t="s">
        <v>1134</v>
      </c>
      <c r="H28" s="190">
        <v>3200</v>
      </c>
      <c r="I28" s="163"/>
      <c r="J28" s="136" t="s">
        <v>1162</v>
      </c>
      <c r="K28" s="188" t="s">
        <v>1163</v>
      </c>
      <c r="L28" s="190">
        <v>1900</v>
      </c>
      <c r="M28" s="163"/>
      <c r="N28" s="136" t="s">
        <v>1176</v>
      </c>
      <c r="O28" s="188" t="s">
        <v>1159</v>
      </c>
      <c r="P28" s="135">
        <v>1500</v>
      </c>
      <c r="Q28" s="163"/>
      <c r="R28" s="136" t="s">
        <v>1193</v>
      </c>
      <c r="S28" s="188" t="s">
        <v>2715</v>
      </c>
      <c r="T28" s="143">
        <v>250</v>
      </c>
      <c r="U28" s="163"/>
      <c r="V28" s="136"/>
      <c r="W28" s="136"/>
      <c r="X28" s="143"/>
      <c r="Y28" s="131"/>
      <c r="Z28" s="136" t="s">
        <v>1210</v>
      </c>
      <c r="AA28" s="188" t="s">
        <v>2715</v>
      </c>
      <c r="AB28" s="143">
        <v>800</v>
      </c>
      <c r="AC28" s="163"/>
      <c r="AD28" s="133">
        <f>SUMIF(C9:Y9,D9,C45:Y45)</f>
        <v>81000</v>
      </c>
    </row>
    <row r="29" spans="2:32" ht="16.5" customHeight="1">
      <c r="B29" s="173" t="s">
        <v>1137</v>
      </c>
      <c r="C29" s="200" t="s">
        <v>1138</v>
      </c>
      <c r="D29" s="190">
        <v>4400</v>
      </c>
      <c r="E29" s="163"/>
      <c r="F29" s="136" t="s">
        <v>1150</v>
      </c>
      <c r="G29" s="188" t="s">
        <v>1151</v>
      </c>
      <c r="H29" s="190">
        <v>3900</v>
      </c>
      <c r="I29" s="163"/>
      <c r="J29" s="136" t="s">
        <v>1164</v>
      </c>
      <c r="K29" s="188" t="s">
        <v>1165</v>
      </c>
      <c r="L29" s="190">
        <v>1900</v>
      </c>
      <c r="M29" s="163"/>
      <c r="N29" s="136" t="s">
        <v>1177</v>
      </c>
      <c r="O29" s="188" t="s">
        <v>1136</v>
      </c>
      <c r="P29" s="190">
        <v>1400</v>
      </c>
      <c r="Q29" s="163"/>
      <c r="R29" s="136" t="s">
        <v>1194</v>
      </c>
      <c r="S29" s="188" t="s">
        <v>2716</v>
      </c>
      <c r="T29" s="143">
        <v>800</v>
      </c>
      <c r="U29" s="163"/>
      <c r="V29" s="136"/>
      <c r="W29" s="136"/>
      <c r="X29" s="143"/>
      <c r="Y29" s="131"/>
      <c r="Z29" s="136" t="s">
        <v>1211</v>
      </c>
      <c r="AA29" s="188" t="s">
        <v>2716</v>
      </c>
      <c r="AB29" s="143">
        <v>3900</v>
      </c>
      <c r="AC29" s="163"/>
      <c r="AD29" s="133"/>
    </row>
    <row r="30" spans="2:32" ht="16.5" customHeight="1">
      <c r="B30" s="197" t="s">
        <v>1139</v>
      </c>
      <c r="C30" s="200" t="s">
        <v>1140</v>
      </c>
      <c r="D30" s="190">
        <v>2800</v>
      </c>
      <c r="E30" s="163"/>
      <c r="F30" s="136" t="s">
        <v>1152</v>
      </c>
      <c r="G30" s="188" t="s">
        <v>1153</v>
      </c>
      <c r="H30" s="190">
        <v>950</v>
      </c>
      <c r="I30" s="163"/>
      <c r="J30" s="136" t="s">
        <v>1166</v>
      </c>
      <c r="K30" s="188" t="s">
        <v>1167</v>
      </c>
      <c r="L30" s="190">
        <v>2550</v>
      </c>
      <c r="M30" s="163"/>
      <c r="N30" s="136" t="s">
        <v>1178</v>
      </c>
      <c r="O30" s="188" t="s">
        <v>1179</v>
      </c>
      <c r="P30" s="135">
        <v>400</v>
      </c>
      <c r="Q30" s="163"/>
      <c r="R30" s="136" t="s">
        <v>1195</v>
      </c>
      <c r="S30" s="188" t="s">
        <v>2717</v>
      </c>
      <c r="T30" s="143">
        <v>250</v>
      </c>
      <c r="U30" s="163"/>
      <c r="V30" s="136"/>
      <c r="W30" s="136"/>
      <c r="X30" s="143"/>
      <c r="Y30" s="131"/>
      <c r="Z30" s="136" t="s">
        <v>1212</v>
      </c>
      <c r="AA30" s="188" t="s">
        <v>2717</v>
      </c>
      <c r="AB30" s="143">
        <v>2500</v>
      </c>
      <c r="AC30" s="163"/>
      <c r="AD30" s="133" t="s">
        <v>199</v>
      </c>
    </row>
    <row r="31" spans="2:32" ht="16.5" customHeight="1">
      <c r="B31" s="175" t="s">
        <v>1141</v>
      </c>
      <c r="C31" s="200" t="s">
        <v>1142</v>
      </c>
      <c r="D31" s="190">
        <v>3400</v>
      </c>
      <c r="E31" s="163"/>
      <c r="F31" s="136" t="s">
        <v>1154</v>
      </c>
      <c r="G31" s="188" t="s">
        <v>1155</v>
      </c>
      <c r="H31" s="190">
        <v>1300</v>
      </c>
      <c r="I31" s="163"/>
      <c r="J31" s="136" t="s">
        <v>1168</v>
      </c>
      <c r="K31" s="188" t="s">
        <v>1140</v>
      </c>
      <c r="L31" s="190">
        <v>6400</v>
      </c>
      <c r="M31" s="163"/>
      <c r="N31" s="136" t="s">
        <v>1180</v>
      </c>
      <c r="O31" s="188" t="s">
        <v>1181</v>
      </c>
      <c r="P31" s="135">
        <v>750</v>
      </c>
      <c r="Q31" s="163"/>
      <c r="R31" s="136" t="s">
        <v>1196</v>
      </c>
      <c r="S31" s="188" t="s">
        <v>2718</v>
      </c>
      <c r="T31" s="143">
        <v>250</v>
      </c>
      <c r="U31" s="163"/>
      <c r="V31" s="136"/>
      <c r="W31" s="136"/>
      <c r="X31" s="143"/>
      <c r="Y31" s="131"/>
      <c r="Z31" s="136" t="s">
        <v>1213</v>
      </c>
      <c r="AA31" s="188" t="s">
        <v>2718</v>
      </c>
      <c r="AB31" s="143">
        <v>2700</v>
      </c>
      <c r="AC31" s="163"/>
      <c r="AD31" s="170">
        <f>SUMIF(C9:Y9,E9,C45:Y45)</f>
        <v>0</v>
      </c>
      <c r="AF31" s="145"/>
    </row>
    <row r="32" spans="2:32" ht="16.5" customHeight="1">
      <c r="B32" s="174" t="s">
        <v>1143</v>
      </c>
      <c r="C32" s="200" t="s">
        <v>1144</v>
      </c>
      <c r="D32" s="190">
        <v>950</v>
      </c>
      <c r="E32" s="163"/>
      <c r="F32" s="136" t="s">
        <v>1156</v>
      </c>
      <c r="G32" s="188" t="s">
        <v>1140</v>
      </c>
      <c r="H32" s="190">
        <v>2900</v>
      </c>
      <c r="I32" s="163"/>
      <c r="J32" s="136" t="s">
        <v>1169</v>
      </c>
      <c r="K32" s="188" t="s">
        <v>1170</v>
      </c>
      <c r="L32" s="190">
        <v>3050</v>
      </c>
      <c r="M32" s="163"/>
      <c r="N32" s="136" t="s">
        <v>1182</v>
      </c>
      <c r="O32" s="188" t="s">
        <v>1183</v>
      </c>
      <c r="P32" s="190">
        <v>850</v>
      </c>
      <c r="Q32" s="163"/>
      <c r="R32" s="136" t="s">
        <v>1197</v>
      </c>
      <c r="S32" s="188" t="s">
        <v>2719</v>
      </c>
      <c r="T32" s="143">
        <v>200</v>
      </c>
      <c r="U32" s="163"/>
      <c r="V32" s="136"/>
      <c r="W32" s="136"/>
      <c r="X32" s="143"/>
      <c r="Y32" s="131"/>
      <c r="Z32" s="136" t="s">
        <v>1214</v>
      </c>
      <c r="AA32" s="188" t="s">
        <v>2719</v>
      </c>
      <c r="AB32" s="143">
        <v>600</v>
      </c>
      <c r="AC32" s="163"/>
      <c r="AD32" s="171" t="s">
        <v>2502</v>
      </c>
    </row>
    <row r="33" spans="2:35" ht="16.5" customHeight="1">
      <c r="B33" s="174" t="s">
        <v>1145</v>
      </c>
      <c r="C33" s="200" t="s">
        <v>1146</v>
      </c>
      <c r="D33" s="135">
        <v>4000</v>
      </c>
      <c r="E33" s="163"/>
      <c r="F33" s="136" t="s">
        <v>1157</v>
      </c>
      <c r="G33" s="188" t="s">
        <v>1146</v>
      </c>
      <c r="H33" s="190">
        <v>3100</v>
      </c>
      <c r="I33" s="163"/>
      <c r="J33" s="136" t="s">
        <v>1171</v>
      </c>
      <c r="K33" s="188" t="s">
        <v>1172</v>
      </c>
      <c r="L33" s="190">
        <v>4400</v>
      </c>
      <c r="M33" s="163"/>
      <c r="N33" s="136" t="s">
        <v>1184</v>
      </c>
      <c r="O33" s="188" t="s">
        <v>1148</v>
      </c>
      <c r="P33" s="135">
        <v>350</v>
      </c>
      <c r="Q33" s="163"/>
      <c r="R33" s="136" t="s">
        <v>1198</v>
      </c>
      <c r="S33" s="188" t="s">
        <v>2720</v>
      </c>
      <c r="T33" s="143">
        <v>300</v>
      </c>
      <c r="U33" s="163"/>
      <c r="V33" s="136"/>
      <c r="W33" s="136"/>
      <c r="X33" s="143"/>
      <c r="Y33" s="131"/>
      <c r="Z33" s="136" t="s">
        <v>1215</v>
      </c>
      <c r="AA33" s="188" t="s">
        <v>2720</v>
      </c>
      <c r="AB33" s="143">
        <v>3450</v>
      </c>
      <c r="AC33" s="163"/>
      <c r="AD33" s="170">
        <f>AC45</f>
        <v>0</v>
      </c>
    </row>
    <row r="34" spans="2:35" ht="16.5" customHeight="1">
      <c r="B34" s="129"/>
      <c r="C34" s="136"/>
      <c r="D34" s="143"/>
      <c r="E34" s="131"/>
      <c r="F34" s="136" t="s">
        <v>1158</v>
      </c>
      <c r="G34" s="188" t="s">
        <v>1159</v>
      </c>
      <c r="H34" s="190">
        <v>1600</v>
      </c>
      <c r="I34" s="163"/>
      <c r="J34" s="136" t="s">
        <v>1173</v>
      </c>
      <c r="K34" s="188" t="s">
        <v>1174</v>
      </c>
      <c r="L34" s="190">
        <v>2900</v>
      </c>
      <c r="M34" s="163"/>
      <c r="N34" s="136" t="s">
        <v>1185</v>
      </c>
      <c r="O34" s="188" t="s">
        <v>1186</v>
      </c>
      <c r="P34" s="135">
        <v>850</v>
      </c>
      <c r="Q34" s="163"/>
      <c r="R34" s="136" t="s">
        <v>1199</v>
      </c>
      <c r="S34" s="188" t="s">
        <v>2728</v>
      </c>
      <c r="T34" s="143">
        <v>100</v>
      </c>
      <c r="U34" s="163"/>
      <c r="V34" s="136"/>
      <c r="W34" s="136"/>
      <c r="X34" s="143"/>
      <c r="Y34" s="131"/>
      <c r="Z34" s="136" t="s">
        <v>1216</v>
      </c>
      <c r="AA34" s="188" t="s">
        <v>2733</v>
      </c>
      <c r="AB34" s="143">
        <v>300</v>
      </c>
      <c r="AC34" s="163"/>
      <c r="AD34" s="133"/>
    </row>
    <row r="35" spans="2:35" ht="16.5" customHeight="1">
      <c r="B35" s="129"/>
      <c r="C35" s="136"/>
      <c r="D35" s="143"/>
      <c r="E35" s="131"/>
      <c r="F35" s="136"/>
      <c r="G35" s="136"/>
      <c r="H35" s="143"/>
      <c r="I35" s="131"/>
      <c r="J35" s="136"/>
      <c r="K35" s="136"/>
      <c r="L35" s="143"/>
      <c r="M35" s="131"/>
      <c r="N35" s="136" t="s">
        <v>1187</v>
      </c>
      <c r="O35" s="188" t="s">
        <v>1167</v>
      </c>
      <c r="P35" s="190">
        <v>1450</v>
      </c>
      <c r="Q35" s="163"/>
      <c r="R35" s="136" t="s">
        <v>1200</v>
      </c>
      <c r="S35" s="202" t="s">
        <v>2729</v>
      </c>
      <c r="T35" s="143">
        <v>200</v>
      </c>
      <c r="U35" s="163"/>
      <c r="V35" s="136"/>
      <c r="W35" s="136"/>
      <c r="X35" s="143"/>
      <c r="Y35" s="131"/>
      <c r="Z35" s="136" t="s">
        <v>1217</v>
      </c>
      <c r="AA35" s="188" t="s">
        <v>2728</v>
      </c>
      <c r="AB35" s="143">
        <v>1100</v>
      </c>
      <c r="AC35" s="163"/>
      <c r="AD35" s="133"/>
    </row>
    <row r="36" spans="2:35" ht="16.5" customHeight="1">
      <c r="B36" s="134"/>
      <c r="C36" s="136"/>
      <c r="D36" s="143"/>
      <c r="E36" s="131"/>
      <c r="F36" s="136"/>
      <c r="G36" s="136"/>
      <c r="H36" s="143"/>
      <c r="I36" s="131"/>
      <c r="J36" s="136"/>
      <c r="K36" s="136"/>
      <c r="L36" s="143"/>
      <c r="M36" s="131"/>
      <c r="N36" s="136" t="s">
        <v>1188</v>
      </c>
      <c r="O36" s="188" t="s">
        <v>1189</v>
      </c>
      <c r="P36" s="135">
        <v>1000</v>
      </c>
      <c r="Q36" s="163"/>
      <c r="R36" s="136" t="s">
        <v>1201</v>
      </c>
      <c r="S36" s="188" t="s">
        <v>2730</v>
      </c>
      <c r="T36" s="143">
        <v>200</v>
      </c>
      <c r="U36" s="163"/>
      <c r="V36" s="136"/>
      <c r="W36" s="136"/>
      <c r="X36" s="143"/>
      <c r="Y36" s="131"/>
      <c r="Z36" s="136" t="s">
        <v>1218</v>
      </c>
      <c r="AA36" s="188" t="s">
        <v>2734</v>
      </c>
      <c r="AB36" s="143">
        <v>2500</v>
      </c>
      <c r="AC36" s="163"/>
      <c r="AD36" s="133"/>
    </row>
    <row r="37" spans="2:35" ht="16.5" customHeight="1">
      <c r="B37" s="134"/>
      <c r="C37" s="136"/>
      <c r="D37" s="143"/>
      <c r="E37" s="131"/>
      <c r="F37" s="136"/>
      <c r="G37" s="136"/>
      <c r="H37" s="143"/>
      <c r="I37" s="131"/>
      <c r="J37" s="136"/>
      <c r="K37" s="136"/>
      <c r="L37" s="143"/>
      <c r="M37" s="131"/>
      <c r="N37" s="136" t="s">
        <v>1190</v>
      </c>
      <c r="O37" s="188" t="s">
        <v>1191</v>
      </c>
      <c r="P37" s="135">
        <v>400</v>
      </c>
      <c r="Q37" s="163"/>
      <c r="R37" s="136" t="s">
        <v>1202</v>
      </c>
      <c r="S37" s="188" t="s">
        <v>2731</v>
      </c>
      <c r="T37" s="143">
        <v>650</v>
      </c>
      <c r="U37" s="163"/>
      <c r="V37" s="136"/>
      <c r="W37" s="136"/>
      <c r="X37" s="143"/>
      <c r="Y37" s="131"/>
      <c r="Z37" s="136" t="s">
        <v>1219</v>
      </c>
      <c r="AA37" s="202" t="s">
        <v>2729</v>
      </c>
      <c r="AB37" s="143">
        <v>500</v>
      </c>
      <c r="AC37" s="163"/>
      <c r="AD37" s="133"/>
    </row>
    <row r="38" spans="2:35" ht="16.5" customHeight="1">
      <c r="B38" s="134"/>
      <c r="C38" s="136"/>
      <c r="D38" s="143"/>
      <c r="E38" s="131"/>
      <c r="F38" s="136"/>
      <c r="G38" s="136"/>
      <c r="H38" s="143"/>
      <c r="I38" s="131"/>
      <c r="J38" s="136"/>
      <c r="K38" s="136"/>
      <c r="L38" s="143"/>
      <c r="M38" s="131"/>
      <c r="N38" s="136"/>
      <c r="O38" s="136"/>
      <c r="P38" s="143"/>
      <c r="Q38" s="131"/>
      <c r="R38" s="136" t="s">
        <v>1203</v>
      </c>
      <c r="S38" s="188" t="s">
        <v>2732</v>
      </c>
      <c r="T38" s="143">
        <v>950</v>
      </c>
      <c r="U38" s="163"/>
      <c r="V38" s="136"/>
      <c r="W38" s="136"/>
      <c r="X38" s="143"/>
      <c r="Y38" s="131"/>
      <c r="Z38" s="136" t="s">
        <v>1220</v>
      </c>
      <c r="AA38" s="188" t="s">
        <v>2730</v>
      </c>
      <c r="AB38" s="143">
        <v>400</v>
      </c>
      <c r="AC38" s="163"/>
      <c r="AD38" s="133"/>
    </row>
    <row r="39" spans="2:35" ht="16.5" customHeight="1">
      <c r="B39" s="134"/>
      <c r="C39" s="136"/>
      <c r="D39" s="143"/>
      <c r="E39" s="131"/>
      <c r="F39" s="136"/>
      <c r="G39" s="136"/>
      <c r="H39" s="143"/>
      <c r="I39" s="131"/>
      <c r="J39" s="136"/>
      <c r="K39" s="136"/>
      <c r="L39" s="143"/>
      <c r="M39" s="131"/>
      <c r="N39" s="136"/>
      <c r="O39" s="136"/>
      <c r="P39" s="143"/>
      <c r="Q39" s="131"/>
      <c r="R39" s="136" t="s">
        <v>1204</v>
      </c>
      <c r="S39" s="188" t="s">
        <v>2742</v>
      </c>
      <c r="T39" s="143">
        <v>50</v>
      </c>
      <c r="U39" s="163"/>
      <c r="V39" s="136"/>
      <c r="W39" s="136"/>
      <c r="X39" s="143"/>
      <c r="Y39" s="131"/>
      <c r="Z39" s="136" t="s">
        <v>1221</v>
      </c>
      <c r="AA39" s="188" t="s">
        <v>2731</v>
      </c>
      <c r="AB39" s="143">
        <v>1000</v>
      </c>
      <c r="AC39" s="163"/>
      <c r="AD39" s="133"/>
    </row>
    <row r="40" spans="2:35" ht="16.5" customHeight="1">
      <c r="B40" s="129"/>
      <c r="C40" s="136"/>
      <c r="D40" s="143"/>
      <c r="E40" s="131"/>
      <c r="F40" s="136"/>
      <c r="G40" s="136"/>
      <c r="H40" s="143"/>
      <c r="I40" s="131"/>
      <c r="J40" s="136"/>
      <c r="K40" s="136"/>
      <c r="L40" s="143"/>
      <c r="M40" s="131"/>
      <c r="N40" s="136"/>
      <c r="O40" s="136"/>
      <c r="P40" s="143"/>
      <c r="Q40" s="131"/>
      <c r="R40" s="136" t="s">
        <v>1205</v>
      </c>
      <c r="S40" s="188" t="s">
        <v>2743</v>
      </c>
      <c r="T40" s="143">
        <v>50</v>
      </c>
      <c r="U40" s="163"/>
      <c r="V40" s="136"/>
      <c r="W40" s="136"/>
      <c r="X40" s="143"/>
      <c r="Y40" s="131"/>
      <c r="Z40" s="136" t="s">
        <v>1222</v>
      </c>
      <c r="AA40" s="188" t="s">
        <v>2732</v>
      </c>
      <c r="AB40" s="143">
        <v>1800</v>
      </c>
      <c r="AC40" s="163"/>
      <c r="AD40" s="133"/>
    </row>
    <row r="41" spans="2:35" ht="16.5" customHeight="1">
      <c r="B41" s="146"/>
      <c r="C41" s="136"/>
      <c r="D41" s="143"/>
      <c r="E41" s="131"/>
      <c r="F41" s="136"/>
      <c r="G41" s="136"/>
      <c r="H41" s="143"/>
      <c r="I41" s="131"/>
      <c r="J41" s="136"/>
      <c r="K41" s="136"/>
      <c r="L41" s="143"/>
      <c r="M41" s="131"/>
      <c r="N41" s="136"/>
      <c r="O41" s="136"/>
      <c r="P41" s="143"/>
      <c r="Q41" s="131"/>
      <c r="R41" s="136" t="s">
        <v>1206</v>
      </c>
      <c r="S41" s="188" t="s">
        <v>2744</v>
      </c>
      <c r="T41" s="143">
        <v>300</v>
      </c>
      <c r="U41" s="163"/>
      <c r="V41" s="136"/>
      <c r="W41" s="136"/>
      <c r="X41" s="143"/>
      <c r="Y41" s="131"/>
      <c r="Z41" s="136" t="s">
        <v>1223</v>
      </c>
      <c r="AA41" s="188" t="s">
        <v>2735</v>
      </c>
      <c r="AB41" s="143">
        <v>1000</v>
      </c>
      <c r="AC41" s="163"/>
      <c r="AD41" s="133"/>
    </row>
    <row r="42" spans="2:35" ht="16.5" customHeight="1">
      <c r="B42" s="121"/>
      <c r="C42" s="136"/>
      <c r="D42" s="143"/>
      <c r="E42" s="131"/>
      <c r="F42" s="136"/>
      <c r="G42" s="136"/>
      <c r="H42" s="143"/>
      <c r="I42" s="131"/>
      <c r="J42" s="136"/>
      <c r="K42" s="136"/>
      <c r="L42" s="143"/>
      <c r="M42" s="131"/>
      <c r="N42" s="136"/>
      <c r="O42" s="136"/>
      <c r="P42" s="143"/>
      <c r="Q42" s="131"/>
      <c r="R42" s="136" t="s">
        <v>1207</v>
      </c>
      <c r="S42" s="202" t="s">
        <v>2745</v>
      </c>
      <c r="T42" s="143">
        <v>100</v>
      </c>
      <c r="U42" s="163"/>
      <c r="V42" s="136"/>
      <c r="W42" s="136"/>
      <c r="X42" s="143"/>
      <c r="Y42" s="131"/>
      <c r="Z42" s="136"/>
      <c r="AA42" s="136"/>
      <c r="AB42" s="143"/>
      <c r="AC42" s="131"/>
      <c r="AD42" s="133"/>
    </row>
    <row r="43" spans="2:35" ht="16.5" customHeight="1">
      <c r="B43" s="122" t="s">
        <v>146</v>
      </c>
      <c r="C43" s="136"/>
      <c r="D43" s="143"/>
      <c r="E43" s="131"/>
      <c r="F43" s="136"/>
      <c r="G43" s="136"/>
      <c r="H43" s="143"/>
      <c r="I43" s="131"/>
      <c r="J43" s="136"/>
      <c r="K43" s="136"/>
      <c r="L43" s="143"/>
      <c r="M43" s="131"/>
      <c r="N43" s="136"/>
      <c r="O43" s="136"/>
      <c r="P43" s="143"/>
      <c r="Q43" s="131"/>
      <c r="R43" s="136" t="s">
        <v>1208</v>
      </c>
      <c r="S43" s="202" t="s">
        <v>2746</v>
      </c>
      <c r="T43" s="143">
        <v>250</v>
      </c>
      <c r="U43" s="163"/>
      <c r="V43" s="136"/>
      <c r="W43" s="136"/>
      <c r="X43" s="143"/>
      <c r="Y43" s="131"/>
      <c r="Z43" s="136"/>
      <c r="AA43" s="136"/>
      <c r="AB43" s="143"/>
      <c r="AC43" s="131"/>
      <c r="AD43" s="133"/>
    </row>
    <row r="44" spans="2:35" ht="16.5" customHeight="1">
      <c r="B44" s="129" t="s">
        <v>150</v>
      </c>
      <c r="C44" s="136"/>
      <c r="D44" s="143"/>
      <c r="E44" s="131"/>
      <c r="F44" s="136"/>
      <c r="G44" s="136"/>
      <c r="H44" s="143"/>
      <c r="I44" s="131"/>
      <c r="J44" s="136"/>
      <c r="K44" s="136"/>
      <c r="L44" s="143"/>
      <c r="M44" s="131"/>
      <c r="N44" s="136"/>
      <c r="O44" s="136"/>
      <c r="P44" s="143"/>
      <c r="Q44" s="131"/>
      <c r="R44" s="136"/>
      <c r="S44" s="136"/>
      <c r="T44" s="143"/>
      <c r="U44" s="131"/>
      <c r="V44" s="136"/>
      <c r="W44" s="136"/>
      <c r="X44" s="143"/>
      <c r="Y44" s="131"/>
      <c r="Z44" s="136"/>
      <c r="AA44" s="136"/>
      <c r="AB44" s="143"/>
      <c r="AC44" s="131"/>
      <c r="AD44" s="133"/>
    </row>
    <row r="45" spans="2:35" ht="16.5" customHeight="1">
      <c r="B45" s="129" t="s">
        <v>151</v>
      </c>
      <c r="C45" s="136" t="s">
        <v>59</v>
      </c>
      <c r="D45" s="143">
        <f>SUM(D27:D44)</f>
        <v>20050</v>
      </c>
      <c r="E45" s="165">
        <f>SUM(E27:E44)</f>
        <v>0</v>
      </c>
      <c r="F45" s="136"/>
      <c r="G45" s="136"/>
      <c r="H45" s="143">
        <f>SUM(H27:H44)</f>
        <v>17200</v>
      </c>
      <c r="I45" s="165">
        <f>SUM(I27:I44)</f>
        <v>0</v>
      </c>
      <c r="J45" s="136"/>
      <c r="K45" s="136"/>
      <c r="L45" s="143">
        <f>SUM(L27:L44)</f>
        <v>27850</v>
      </c>
      <c r="M45" s="165">
        <f>SUM(M27:M44)</f>
        <v>0</v>
      </c>
      <c r="N45" s="136"/>
      <c r="O45" s="136"/>
      <c r="P45" s="143">
        <f>SUM(P27:P44)</f>
        <v>10550</v>
      </c>
      <c r="Q45" s="165">
        <f>SUM(Q27:Q44)</f>
        <v>0</v>
      </c>
      <c r="R45" s="136"/>
      <c r="S45" s="136"/>
      <c r="T45" s="143">
        <f>SUM(T27:T44)</f>
        <v>5350</v>
      </c>
      <c r="U45" s="165">
        <f>SUM(U27:U44)</f>
        <v>0</v>
      </c>
      <c r="V45" s="136"/>
      <c r="W45" s="136"/>
      <c r="X45" s="143">
        <f>SUM(X27:X44)</f>
        <v>0</v>
      </c>
      <c r="Y45" s="165">
        <f>SUM(Y27:Y44)</f>
        <v>0</v>
      </c>
      <c r="Z45" s="136"/>
      <c r="AA45" s="136"/>
      <c r="AB45" s="143">
        <f>SUM(AB27:AB44)</f>
        <v>23850</v>
      </c>
      <c r="AC45" s="165">
        <f>SUM(AC27:AC44)</f>
        <v>0</v>
      </c>
      <c r="AD45" s="133"/>
    </row>
    <row r="46" spans="2:35" s="183" customFormat="1" ht="16.5" customHeight="1">
      <c r="B46" s="208"/>
      <c r="C46" s="196" t="s">
        <v>1224</v>
      </c>
      <c r="D46" s="169"/>
      <c r="E46" s="169"/>
      <c r="F46" s="197"/>
      <c r="G46" s="197"/>
      <c r="H46" s="169"/>
      <c r="I46" s="169"/>
      <c r="J46" s="197"/>
      <c r="K46" s="197"/>
      <c r="L46" s="169"/>
      <c r="M46" s="169"/>
      <c r="N46" s="197"/>
      <c r="O46" s="197"/>
      <c r="P46" s="169"/>
      <c r="Q46" s="169"/>
      <c r="R46" s="197"/>
      <c r="S46" s="197"/>
      <c r="T46" s="169"/>
      <c r="U46" s="169"/>
      <c r="V46" s="197"/>
      <c r="W46" s="197"/>
      <c r="X46" s="169"/>
      <c r="Y46" s="169"/>
      <c r="Z46" s="197"/>
      <c r="AA46" s="197"/>
      <c r="AB46" s="169"/>
      <c r="AC46" s="169"/>
      <c r="AD46" s="198"/>
    </row>
    <row r="47" spans="2:35" ht="16.5" customHeight="1">
      <c r="B47" s="174" t="s">
        <v>1225</v>
      </c>
      <c r="C47" s="186" t="s">
        <v>1226</v>
      </c>
      <c r="D47" s="194">
        <v>3500</v>
      </c>
      <c r="E47" s="172"/>
      <c r="F47" s="166"/>
      <c r="G47" s="166"/>
      <c r="H47" s="167"/>
      <c r="I47" s="168"/>
      <c r="J47" s="166"/>
      <c r="K47" s="166"/>
      <c r="L47" s="167"/>
      <c r="M47" s="168"/>
      <c r="N47" s="166" t="s">
        <v>1227</v>
      </c>
      <c r="O47" t="s">
        <v>1228</v>
      </c>
      <c r="P47" s="167">
        <v>400</v>
      </c>
      <c r="Q47" s="172"/>
      <c r="R47" s="166" t="s">
        <v>1229</v>
      </c>
      <c r="S47" t="s">
        <v>2721</v>
      </c>
      <c r="T47" s="167">
        <v>800</v>
      </c>
      <c r="U47" s="172"/>
      <c r="V47" s="166"/>
      <c r="W47" s="166"/>
      <c r="X47" s="167"/>
      <c r="Y47" s="168"/>
      <c r="Z47" s="166" t="s">
        <v>1230</v>
      </c>
      <c r="AA47" s="191" t="s">
        <v>2721</v>
      </c>
      <c r="AB47" s="167">
        <v>2500</v>
      </c>
      <c r="AC47" s="172"/>
      <c r="AD47" s="133" t="s">
        <v>197</v>
      </c>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t="s">
        <v>1231</v>
      </c>
      <c r="AA48" s="204" t="s">
        <v>2736</v>
      </c>
      <c r="AB48" s="143">
        <v>1000</v>
      </c>
      <c r="AC48" s="163"/>
      <c r="AD48" s="133">
        <f>SUMIF(C9:Y9,D9,C51:Y51)</f>
        <v>4700</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2"/>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t="s">
        <v>199</v>
      </c>
      <c r="AE50" s="148"/>
      <c r="AF50" s="148"/>
      <c r="AG50" s="148"/>
      <c r="AH50" s="148"/>
      <c r="AI50" s="148"/>
    </row>
    <row r="51" spans="2:35" ht="16.5" customHeight="1">
      <c r="B51" s="144"/>
      <c r="C51" s="144" t="s">
        <v>291</v>
      </c>
      <c r="D51" s="149">
        <f>SUM(D47:D50)</f>
        <v>3500</v>
      </c>
      <c r="E51" s="150">
        <f>SUM(E47:E50)</f>
        <v>0</v>
      </c>
      <c r="F51" s="144">
        <f t="shared" ref="F51:Z51" si="0">SUM(F43:F50)</f>
        <v>0</v>
      </c>
      <c r="G51" s="144"/>
      <c r="H51" s="149">
        <f>SUM(H47:H50)</f>
        <v>0</v>
      </c>
      <c r="I51" s="150">
        <f>SUM(I47:I50)</f>
        <v>0</v>
      </c>
      <c r="J51" s="146">
        <f t="shared" si="0"/>
        <v>0</v>
      </c>
      <c r="K51" s="144"/>
      <c r="L51" s="149">
        <f>SUM(L47:L50)</f>
        <v>0</v>
      </c>
      <c r="M51" s="150">
        <f>SUM(M47:M50)</f>
        <v>0</v>
      </c>
      <c r="N51" s="144">
        <f t="shared" si="0"/>
        <v>0</v>
      </c>
      <c r="O51" s="144"/>
      <c r="P51" s="149">
        <f>SUM(P47:P50)</f>
        <v>400</v>
      </c>
      <c r="Q51" s="150">
        <f>SUM(Q47:Q50)</f>
        <v>0</v>
      </c>
      <c r="R51" s="144">
        <f t="shared" si="0"/>
        <v>0</v>
      </c>
      <c r="S51" s="144"/>
      <c r="T51" s="149">
        <f>SUM(T47:T50)</f>
        <v>800</v>
      </c>
      <c r="U51" s="150">
        <f>SUM(U47:U50)</f>
        <v>0</v>
      </c>
      <c r="V51" s="144">
        <f t="shared" si="0"/>
        <v>0</v>
      </c>
      <c r="W51" s="144"/>
      <c r="X51" s="149">
        <f>SUM(X47:X50)</f>
        <v>0</v>
      </c>
      <c r="Y51" s="150">
        <f>SUM(Y47:Y50)</f>
        <v>0</v>
      </c>
      <c r="Z51" s="144">
        <f t="shared" si="0"/>
        <v>0</v>
      </c>
      <c r="AA51" s="144"/>
      <c r="AB51" s="149">
        <f>SUM(AB47:AB50)</f>
        <v>3500</v>
      </c>
      <c r="AC51" s="150">
        <f>SUM(AC47:AC50)</f>
        <v>0</v>
      </c>
      <c r="AD51" s="176">
        <f>SUMIF(C9:Y9,E9,C51:Y51)</f>
        <v>0</v>
      </c>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77" t="s">
        <v>2502</v>
      </c>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D53" s="178">
        <f>AC51</f>
        <v>0</v>
      </c>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4">
    <cfRule type="expression" dxfId="457" priority="1" stopIfTrue="1">
      <formula>D11&lt;E11</formula>
    </cfRule>
    <cfRule type="expression" dxfId="456" priority="2" stopIfTrue="1">
      <formula>MOD(E11,50)&gt;0</formula>
    </cfRule>
  </conditionalFormatting>
  <conditionalFormatting sqref="E27:E33">
    <cfRule type="expression" dxfId="455" priority="87" stopIfTrue="1">
      <formula>D27&lt;E27</formula>
    </cfRule>
    <cfRule type="expression" dxfId="454" priority="88" stopIfTrue="1">
      <formula>MOD(E27,50)&gt;0</formula>
    </cfRule>
  </conditionalFormatting>
  <conditionalFormatting sqref="E47">
    <cfRule type="expression" dxfId="453" priority="219" stopIfTrue="1">
      <formula>D47&lt;E47</formula>
    </cfRule>
    <cfRule type="expression" dxfId="452" priority="220" stopIfTrue="1">
      <formula>MOD(E47,50)&gt;0</formula>
    </cfRule>
  </conditionalFormatting>
  <conditionalFormatting sqref="I11:I15">
    <cfRule type="expression" dxfId="451" priority="9" stopIfTrue="1">
      <formula>H11&lt;I11</formula>
    </cfRule>
    <cfRule type="expression" dxfId="450" priority="10" stopIfTrue="1">
      <formula>MOD(I11,50)&gt;0</formula>
    </cfRule>
  </conditionalFormatting>
  <conditionalFormatting sqref="I27:I34">
    <cfRule type="expression" dxfId="449" priority="101" stopIfTrue="1">
      <formula>H27&lt;I27</formula>
    </cfRule>
    <cfRule type="expression" dxfId="448" priority="102" stopIfTrue="1">
      <formula>MOD(I27,50)&gt;0</formula>
    </cfRule>
  </conditionalFormatting>
  <conditionalFormatting sqref="M11:M17">
    <cfRule type="expression" dxfId="447" priority="19" stopIfTrue="1">
      <formula>L11&lt;M11</formula>
    </cfRule>
    <cfRule type="expression" dxfId="446" priority="20" stopIfTrue="1">
      <formula>MOD(M11,50)&gt;0</formula>
    </cfRule>
  </conditionalFormatting>
  <conditionalFormatting sqref="M27:M34">
    <cfRule type="expression" dxfId="445" priority="117" stopIfTrue="1">
      <formula>L27&lt;M27</formula>
    </cfRule>
    <cfRule type="expression" dxfId="444" priority="118" stopIfTrue="1">
      <formula>MOD(M27,50)&gt;0</formula>
    </cfRule>
  </conditionalFormatting>
  <conditionalFormatting sqref="Q11:Q15">
    <cfRule type="expression" dxfId="443" priority="33" stopIfTrue="1">
      <formula>P11&lt;Q11</formula>
    </cfRule>
    <cfRule type="expression" dxfId="442" priority="34" stopIfTrue="1">
      <formula>MOD(Q11,50)&gt;0</formula>
    </cfRule>
  </conditionalFormatting>
  <conditionalFormatting sqref="Q27:Q37">
    <cfRule type="expression" dxfId="441" priority="133" stopIfTrue="1">
      <formula>P27&lt;Q27</formula>
    </cfRule>
    <cfRule type="expression" dxfId="440" priority="134" stopIfTrue="1">
      <formula>MOD(Q27,50)&gt;0</formula>
    </cfRule>
  </conditionalFormatting>
  <conditionalFormatting sqref="Q47">
    <cfRule type="expression" dxfId="439" priority="221" stopIfTrue="1">
      <formula>P47&lt;Q47</formula>
    </cfRule>
    <cfRule type="expression" dxfId="438" priority="222" stopIfTrue="1">
      <formula>MOD(Q47,50)&gt;0</formula>
    </cfRule>
  </conditionalFormatting>
  <conditionalFormatting sqref="U11:U23">
    <cfRule type="expression" dxfId="437" priority="43" stopIfTrue="1">
      <formula>T11&lt;U11</formula>
    </cfRule>
    <cfRule type="expression" dxfId="436" priority="44" stopIfTrue="1">
      <formula>MOD(U11,50)&gt;0</formula>
    </cfRule>
  </conditionalFormatting>
  <conditionalFormatting sqref="U27:U43">
    <cfRule type="expression" dxfId="435" priority="155" stopIfTrue="1">
      <formula>T27&lt;U27</formula>
    </cfRule>
    <cfRule type="expression" dxfId="434" priority="156" stopIfTrue="1">
      <formula>MOD(U27,50)&gt;0</formula>
    </cfRule>
  </conditionalFormatting>
  <conditionalFormatting sqref="U47">
    <cfRule type="expression" dxfId="433" priority="223" stopIfTrue="1">
      <formula>T47&lt;U47</formula>
    </cfRule>
    <cfRule type="expression" dxfId="432" priority="224" stopIfTrue="1">
      <formula>MOD(U47,50)&gt;0</formula>
    </cfRule>
  </conditionalFormatting>
  <conditionalFormatting sqref="AC11:AC19">
    <cfRule type="expression" dxfId="431" priority="69" stopIfTrue="1">
      <formula>AB11&lt;AC11</formula>
    </cfRule>
    <cfRule type="expression" dxfId="430" priority="70" stopIfTrue="1">
      <formula>MOD(AC11,50)&gt;0</formula>
    </cfRule>
  </conditionalFormatting>
  <conditionalFormatting sqref="AC27:AC41">
    <cfRule type="expression" dxfId="429" priority="189" stopIfTrue="1">
      <formula>AB27&lt;AC27</formula>
    </cfRule>
    <cfRule type="expression" dxfId="428" priority="190" stopIfTrue="1">
      <formula>MOD(AC27,50)&gt;0</formula>
    </cfRule>
  </conditionalFormatting>
  <conditionalFormatting sqref="AC47:AC48">
    <cfRule type="expression" dxfId="427" priority="225" stopIfTrue="1">
      <formula>AB47&lt;AC47</formula>
    </cfRule>
    <cfRule type="expression" dxfId="426" priority="226" stopIfTrue="1">
      <formula>MOD(AC47,50)&gt;0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7:AC48 U47 Q47 E47 AC27:AC41 U27:U43 Q27:Q37 M27:M34 I27:I34 E27:E33 AC11:AC19 U11:U23 Q11:Q15 M11:M17 I11:I15 E11:E14" xr:uid="{00000000-0002-0000-0E00-000000000000}">
      <formula1>NOT(OR(D11&lt;E11,MOD(E11,50)&gt;0))</formula1>
    </dataValidation>
  </dataValidations>
  <hyperlinks>
    <hyperlink ref="C3" location="一番最初に入力して下さい!E7" tooltip="入力シートへ" display="一番最初に入力して下さい!E7" xr:uid="{00000000-0004-0000-0E00-000000000000}"/>
    <hyperlink ref="C5" location="一番最初に入力して下さい!E8" tooltip="入力シートへ" display="一番最初に入力して下さい!E8" xr:uid="{00000000-0004-0000-0E00-000001000000}"/>
    <hyperlink ref="I3" location="一番最初に入力して下さい!E5" tooltip="入力シートへ" display="一番最初に入力して下さい!E5" xr:uid="{00000000-0004-0000-0E00-000002000000}"/>
    <hyperlink ref="P3" location="一番最初に入力して下さい!E9" tooltip="入力シートへ" display="一番最初に入力して下さい!E9" xr:uid="{00000000-0004-0000-0E00-000003000000}"/>
    <hyperlink ref="I5" location="一番最初に入力して下さい!E11" tooltip="入力シートへ" display="一番最初に入力して下さい!E11" xr:uid="{00000000-0004-0000-0E00-000004000000}"/>
    <hyperlink ref="O5" location="一番最初に入力して下さい!E12" tooltip="入力シートへ" display="一番最初に入力して下さい!E12" xr:uid="{00000000-0004-0000-0E00-000005000000}"/>
    <hyperlink ref="S5" location="一番最初に入力して下さい!E13" tooltip="入力シートへ" display="一番最初に入力して下さい!E13" xr:uid="{00000000-0004-0000-0E00-000006000000}"/>
    <hyperlink ref="C10" location="大阪府総部数合計表!B7" tooltip="集計シートへ" display="大阪府総部数合計表!B7" xr:uid="{00000000-0004-0000-0E00-0000A1000000}"/>
    <hyperlink ref="C26" location="大阪府総部数合計表!B8" tooltip="集計シートへ" display="大阪府総部数合計表!B8" xr:uid="{00000000-0004-0000-0E00-0000A2000000}"/>
    <hyperlink ref="C46" location="大阪府総部数合計表!B9" tooltip="集計シートへ" display="大阪府総部数合計表!B9" xr:uid="{00000000-0004-0000-0E00-0000A3000000}"/>
  </hyperlinks>
  <printOptions horizontalCentered="1" verticalCentered="1"/>
  <pageMargins left="0" right="0" top="0" bottom="0" header="0" footer="0"/>
  <pageSetup paperSize="9" scale="65"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6DFFAF"/>
  </sheetPr>
  <dimension ref="A1:AI58"/>
  <sheetViews>
    <sheetView showGridLines="0" zoomScale="85" zoomScaleNormal="85" workbookViewId="0">
      <selection activeCell="P27" sqref="P27"/>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1232</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1233</v>
      </c>
      <c r="C11" s="186" t="s">
        <v>1234</v>
      </c>
      <c r="D11" s="194">
        <v>4300</v>
      </c>
      <c r="E11" s="162"/>
      <c r="F11" s="123" t="s">
        <v>1235</v>
      </c>
      <c r="G11" s="191" t="s">
        <v>1236</v>
      </c>
      <c r="H11" s="194">
        <v>2200</v>
      </c>
      <c r="I11" s="162"/>
      <c r="J11" s="123" t="s">
        <v>1237</v>
      </c>
      <c r="K11" s="187" t="s">
        <v>1238</v>
      </c>
      <c r="L11" s="194">
        <v>2500</v>
      </c>
      <c r="M11" s="162"/>
      <c r="N11" s="126" t="s">
        <v>1242</v>
      </c>
      <c r="O11" s="191" t="s">
        <v>1236</v>
      </c>
      <c r="P11" s="194">
        <v>1750</v>
      </c>
      <c r="Q11" s="162"/>
      <c r="R11" s="123" t="s">
        <v>1243</v>
      </c>
      <c r="S11" s="209" t="s">
        <v>2747</v>
      </c>
      <c r="T11" s="124">
        <v>1100</v>
      </c>
      <c r="U11" s="162"/>
      <c r="V11" s="127"/>
      <c r="W11" s="123"/>
      <c r="X11" s="124"/>
      <c r="Y11" s="125"/>
      <c r="Z11" s="127" t="s">
        <v>1244</v>
      </c>
      <c r="AA11" s="191" t="s">
        <v>2748</v>
      </c>
      <c r="AB11" s="124">
        <v>4400</v>
      </c>
      <c r="AC11" s="162"/>
      <c r="AD11" s="128" t="s">
        <v>198</v>
      </c>
    </row>
    <row r="12" spans="1:32" ht="16.5" customHeight="1">
      <c r="B12" s="174" t="s">
        <v>147</v>
      </c>
      <c r="C12" s="132"/>
      <c r="D12" s="135"/>
      <c r="E12" s="131"/>
      <c r="F12" s="132"/>
      <c r="G12" s="132"/>
      <c r="H12" s="135"/>
      <c r="I12" s="131"/>
      <c r="J12" s="132" t="s">
        <v>1239</v>
      </c>
      <c r="K12" s="188" t="s">
        <v>1236</v>
      </c>
      <c r="L12" s="190">
        <v>2750</v>
      </c>
      <c r="M12" s="163"/>
      <c r="N12" s="132"/>
      <c r="O12" s="132"/>
      <c r="P12" s="135"/>
      <c r="Q12" s="131"/>
      <c r="R12" s="132"/>
      <c r="S12" s="132"/>
      <c r="T12" s="135"/>
      <c r="U12" s="131"/>
      <c r="V12" s="127"/>
      <c r="W12" s="127"/>
      <c r="X12" s="130"/>
      <c r="Y12" s="131"/>
      <c r="Z12" s="127" t="s">
        <v>1245</v>
      </c>
      <c r="AA12" s="192" t="s">
        <v>2758</v>
      </c>
      <c r="AB12" s="130">
        <v>1100</v>
      </c>
      <c r="AC12" s="163"/>
      <c r="AD12" s="133">
        <f>SUMIF(C9:Y9,D9,C18:Y18)</f>
        <v>17200</v>
      </c>
    </row>
    <row r="13" spans="1:32" ht="16.5" customHeight="1">
      <c r="B13" s="134" t="s">
        <v>148</v>
      </c>
      <c r="C13" s="127"/>
      <c r="D13" s="135"/>
      <c r="E13" s="131"/>
      <c r="F13" s="136"/>
      <c r="G13" s="127"/>
      <c r="H13" s="135"/>
      <c r="I13" s="131"/>
      <c r="J13" s="136" t="s">
        <v>1240</v>
      </c>
      <c r="K13" s="188" t="s">
        <v>1241</v>
      </c>
      <c r="L13" s="190">
        <v>2600</v>
      </c>
      <c r="M13" s="163"/>
      <c r="N13" s="136"/>
      <c r="O13" s="127"/>
      <c r="P13" s="135"/>
      <c r="Q13" s="131"/>
      <c r="R13" s="132"/>
      <c r="S13" s="127"/>
      <c r="T13" s="135"/>
      <c r="U13" s="131"/>
      <c r="V13" s="136"/>
      <c r="W13" s="127"/>
      <c r="X13" s="135"/>
      <c r="Y13" s="131"/>
      <c r="Z13" s="136"/>
      <c r="AA13" s="132"/>
      <c r="AB13" s="135"/>
      <c r="AC13" s="131"/>
      <c r="AD13" s="133"/>
    </row>
    <row r="14" spans="1:32" ht="16.5" customHeight="1">
      <c r="B14" s="129" t="s">
        <v>149</v>
      </c>
      <c r="C14" s="132"/>
      <c r="D14" s="135"/>
      <c r="E14" s="131"/>
      <c r="F14" s="136"/>
      <c r="G14" s="132"/>
      <c r="H14" s="135"/>
      <c r="I14" s="131"/>
      <c r="J14" s="136"/>
      <c r="K14" s="132"/>
      <c r="L14" s="135"/>
      <c r="M14" s="131"/>
      <c r="N14" s="136"/>
      <c r="O14" s="132"/>
      <c r="P14" s="135"/>
      <c r="Q14" s="131"/>
      <c r="R14" s="132"/>
      <c r="S14" s="132"/>
      <c r="T14" s="135"/>
      <c r="U14" s="131"/>
      <c r="V14" s="136"/>
      <c r="W14" s="132"/>
      <c r="X14" s="135"/>
      <c r="Y14" s="131"/>
      <c r="Z14" s="136"/>
      <c r="AA14" s="132"/>
      <c r="AB14" s="135"/>
      <c r="AC14" s="131"/>
      <c r="AD14" s="133" t="s">
        <v>200</v>
      </c>
    </row>
    <row r="15" spans="1:32" ht="16.5" customHeight="1">
      <c r="B15" s="137"/>
      <c r="C15" s="132"/>
      <c r="D15" s="135"/>
      <c r="E15" s="131"/>
      <c r="F15" s="136"/>
      <c r="G15" s="132"/>
      <c r="H15" s="135"/>
      <c r="I15" s="131"/>
      <c r="J15" s="136"/>
      <c r="K15" s="132"/>
      <c r="L15" s="135"/>
      <c r="M15" s="131"/>
      <c r="N15" s="136"/>
      <c r="O15" s="132"/>
      <c r="P15" s="135"/>
      <c r="Q15" s="131"/>
      <c r="R15" s="132"/>
      <c r="S15" s="132"/>
      <c r="T15" s="135"/>
      <c r="U15" s="131"/>
      <c r="V15" s="136"/>
      <c r="W15" s="132"/>
      <c r="X15" s="135"/>
      <c r="Y15" s="131"/>
      <c r="Z15" s="136"/>
      <c r="AA15" s="132"/>
      <c r="AB15" s="135"/>
      <c r="AC15" s="131"/>
      <c r="AD15" s="170">
        <f>SUMIF(C9:Y9,E9,C18:Y18)</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AC18</f>
        <v>0</v>
      </c>
      <c r="AF17" s="141"/>
    </row>
    <row r="18" spans="2:32" ht="16.5" customHeight="1">
      <c r="B18" s="129"/>
      <c r="C18" s="136" t="s">
        <v>59</v>
      </c>
      <c r="D18" s="143">
        <f>SUM(D11:D17)</f>
        <v>4300</v>
      </c>
      <c r="E18" s="165">
        <f>SUM(E11:E17)</f>
        <v>0</v>
      </c>
      <c r="F18" s="136"/>
      <c r="G18" s="136"/>
      <c r="H18" s="143">
        <f>SUM(H11:H17)</f>
        <v>2200</v>
      </c>
      <c r="I18" s="165">
        <f>SUM(I11:I17)</f>
        <v>0</v>
      </c>
      <c r="J18" s="136"/>
      <c r="K18" s="136"/>
      <c r="L18" s="143">
        <f>SUM(L11:L17)</f>
        <v>7850</v>
      </c>
      <c r="M18" s="165">
        <f>SUM(M11:M17)</f>
        <v>0</v>
      </c>
      <c r="N18" s="136"/>
      <c r="O18" s="136"/>
      <c r="P18" s="143">
        <f>SUM(P11:P17)</f>
        <v>1750</v>
      </c>
      <c r="Q18" s="165">
        <f>SUM(Q11:Q17)</f>
        <v>0</v>
      </c>
      <c r="R18" s="136"/>
      <c r="S18" s="136"/>
      <c r="T18" s="143">
        <f>SUM(T11:T17)</f>
        <v>1100</v>
      </c>
      <c r="U18" s="165">
        <f>SUM(U11:U17)</f>
        <v>0</v>
      </c>
      <c r="V18" s="136"/>
      <c r="W18" s="136"/>
      <c r="X18" s="143">
        <f>SUM(X11:X17)</f>
        <v>0</v>
      </c>
      <c r="Y18" s="165">
        <f>SUM(Y11:Y17)</f>
        <v>0</v>
      </c>
      <c r="Z18" s="136"/>
      <c r="AA18" s="136"/>
      <c r="AB18" s="143">
        <f>SUM(AB11:AB17)</f>
        <v>5500</v>
      </c>
      <c r="AC18" s="165">
        <f>SUM(AC11:AC17)</f>
        <v>0</v>
      </c>
      <c r="AD18" s="133"/>
      <c r="AF18" s="142"/>
    </row>
    <row r="19" spans="2:32" s="183" customFormat="1" ht="16.5" customHeight="1">
      <c r="B19" s="195"/>
      <c r="C19" s="196" t="s">
        <v>1246</v>
      </c>
      <c r="D19" s="169"/>
      <c r="E19" s="169"/>
      <c r="F19" s="197"/>
      <c r="G19" s="197"/>
      <c r="H19" s="169"/>
      <c r="I19" s="169"/>
      <c r="J19" s="197"/>
      <c r="K19" s="197"/>
      <c r="L19" s="169"/>
      <c r="M19" s="169"/>
      <c r="N19" s="197"/>
      <c r="O19" s="197"/>
      <c r="P19" s="169"/>
      <c r="Q19" s="169"/>
      <c r="R19" s="197"/>
      <c r="S19" s="197"/>
      <c r="T19" s="169"/>
      <c r="U19" s="169"/>
      <c r="V19" s="197"/>
      <c r="W19" s="197"/>
      <c r="X19" s="169"/>
      <c r="Y19" s="169"/>
      <c r="Z19" s="197"/>
      <c r="AA19" s="197"/>
      <c r="AB19" s="169"/>
      <c r="AC19" s="169"/>
      <c r="AD19" s="198"/>
      <c r="AF19" s="142"/>
    </row>
    <row r="20" spans="2:32" ht="16.5" customHeight="1">
      <c r="B20" s="164" t="s">
        <v>1247</v>
      </c>
      <c r="C20" s="186" t="s">
        <v>1248</v>
      </c>
      <c r="D20" s="167">
        <v>2650</v>
      </c>
      <c r="E20" s="172"/>
      <c r="F20" s="166" t="s">
        <v>1251</v>
      </c>
      <c r="G20" s="187" t="s">
        <v>1252</v>
      </c>
      <c r="H20" s="194">
        <v>1450</v>
      </c>
      <c r="I20" s="172"/>
      <c r="J20" s="166" t="s">
        <v>1258</v>
      </c>
      <c r="K20" s="187" t="s">
        <v>1250</v>
      </c>
      <c r="L20" s="194">
        <v>1100</v>
      </c>
      <c r="M20" s="172"/>
      <c r="N20" s="166" t="s">
        <v>1265</v>
      </c>
      <c r="O20" s="187" t="s">
        <v>1252</v>
      </c>
      <c r="P20" s="167">
        <v>750</v>
      </c>
      <c r="Q20" s="172"/>
      <c r="R20" s="166" t="s">
        <v>1269</v>
      </c>
      <c r="S20" s="187" t="s">
        <v>2749</v>
      </c>
      <c r="T20" s="167">
        <v>150</v>
      </c>
      <c r="U20" s="172"/>
      <c r="V20" s="166"/>
      <c r="W20" s="166"/>
      <c r="X20" s="167"/>
      <c r="Y20" s="168"/>
      <c r="Z20" s="166" t="s">
        <v>1278</v>
      </c>
      <c r="AA20" s="187" t="s">
        <v>2749</v>
      </c>
      <c r="AB20" s="167">
        <v>2000</v>
      </c>
      <c r="AC20" s="172"/>
      <c r="AD20" s="133" t="s">
        <v>197</v>
      </c>
      <c r="AF20" s="142"/>
    </row>
    <row r="21" spans="2:32" ht="16.5" customHeight="1">
      <c r="B21" s="164" t="s">
        <v>1249</v>
      </c>
      <c r="C21" s="200" t="s">
        <v>1250</v>
      </c>
      <c r="D21" s="143">
        <v>800</v>
      </c>
      <c r="E21" s="163"/>
      <c r="F21" s="136" t="s">
        <v>1253</v>
      </c>
      <c r="G21" s="188" t="s">
        <v>1254</v>
      </c>
      <c r="H21" s="190">
        <v>700</v>
      </c>
      <c r="I21" s="163"/>
      <c r="J21" s="136" t="s">
        <v>1259</v>
      </c>
      <c r="K21" s="188" t="s">
        <v>1260</v>
      </c>
      <c r="L21" s="190">
        <v>1950</v>
      </c>
      <c r="M21" s="163"/>
      <c r="N21" s="136" t="s">
        <v>1266</v>
      </c>
      <c r="O21" s="188" t="s">
        <v>1267</v>
      </c>
      <c r="P21" s="143">
        <v>1800</v>
      </c>
      <c r="Q21" s="163"/>
      <c r="R21" s="136" t="s">
        <v>1270</v>
      </c>
      <c r="S21" s="188" t="s">
        <v>2750</v>
      </c>
      <c r="T21" s="143">
        <v>50</v>
      </c>
      <c r="U21" s="163"/>
      <c r="V21" s="136"/>
      <c r="W21" s="136"/>
      <c r="X21" s="143"/>
      <c r="Y21" s="131"/>
      <c r="Z21" s="136" t="s">
        <v>1279</v>
      </c>
      <c r="AA21" s="188" t="s">
        <v>2750</v>
      </c>
      <c r="AB21" s="143">
        <v>600</v>
      </c>
      <c r="AC21" s="163"/>
      <c r="AD21" s="133">
        <f>SUMIF(C9:Y9,D9,C33:Y33)</f>
        <v>20950</v>
      </c>
      <c r="AF21" s="142"/>
    </row>
    <row r="22" spans="2:32" ht="16.5" customHeight="1">
      <c r="B22" s="134"/>
      <c r="C22" s="136"/>
      <c r="D22" s="143"/>
      <c r="E22" s="131"/>
      <c r="F22" s="136" t="s">
        <v>1255</v>
      </c>
      <c r="G22" s="188" t="s">
        <v>1248</v>
      </c>
      <c r="H22" s="190">
        <v>1450</v>
      </c>
      <c r="I22" s="163"/>
      <c r="J22" s="136" t="s">
        <v>1261</v>
      </c>
      <c r="K22" s="188" t="s">
        <v>1248</v>
      </c>
      <c r="L22" s="190">
        <v>750</v>
      </c>
      <c r="M22" s="163"/>
      <c r="N22" s="136" t="s">
        <v>1268</v>
      </c>
      <c r="O22" s="188" t="s">
        <v>1257</v>
      </c>
      <c r="P22" s="143">
        <v>1200</v>
      </c>
      <c r="Q22" s="163"/>
      <c r="R22" s="136" t="s">
        <v>1271</v>
      </c>
      <c r="S22" s="188" t="s">
        <v>2759</v>
      </c>
      <c r="T22" s="143">
        <v>300</v>
      </c>
      <c r="U22" s="163"/>
      <c r="V22" s="136"/>
      <c r="W22" s="136"/>
      <c r="X22" s="143"/>
      <c r="Y22" s="131"/>
      <c r="Z22" s="136" t="s">
        <v>1280</v>
      </c>
      <c r="AA22" s="188" t="s">
        <v>2759</v>
      </c>
      <c r="AB22" s="143">
        <v>1900</v>
      </c>
      <c r="AC22" s="163"/>
      <c r="AD22" s="133"/>
      <c r="AF22" s="142"/>
    </row>
    <row r="23" spans="2:32" ht="16.5" customHeight="1">
      <c r="B23" s="134"/>
      <c r="C23" s="136"/>
      <c r="D23" s="143"/>
      <c r="E23" s="131"/>
      <c r="F23" s="136" t="s">
        <v>1256</v>
      </c>
      <c r="G23" s="188" t="s">
        <v>1257</v>
      </c>
      <c r="H23" s="190">
        <v>2650</v>
      </c>
      <c r="I23" s="163"/>
      <c r="J23" s="136" t="s">
        <v>1262</v>
      </c>
      <c r="K23" s="188" t="s">
        <v>1257</v>
      </c>
      <c r="L23" s="190">
        <v>1050</v>
      </c>
      <c r="M23" s="163"/>
      <c r="N23" s="136"/>
      <c r="O23" s="136"/>
      <c r="P23" s="143"/>
      <c r="Q23" s="131"/>
      <c r="R23" s="136" t="s">
        <v>1272</v>
      </c>
      <c r="S23" s="188" t="s">
        <v>2760</v>
      </c>
      <c r="T23" s="143">
        <v>200</v>
      </c>
      <c r="U23" s="163"/>
      <c r="V23" s="136"/>
      <c r="W23" s="136"/>
      <c r="X23" s="143"/>
      <c r="Y23" s="131"/>
      <c r="Z23" s="136" t="s">
        <v>1281</v>
      </c>
      <c r="AA23" s="188" t="s">
        <v>2762</v>
      </c>
      <c r="AB23" s="143">
        <v>350</v>
      </c>
      <c r="AC23" s="163"/>
      <c r="AD23" s="133" t="s">
        <v>199</v>
      </c>
      <c r="AF23" s="142"/>
    </row>
    <row r="24" spans="2:32" ht="16.5" customHeight="1">
      <c r="B24" s="134"/>
      <c r="C24" s="136"/>
      <c r="D24" s="143"/>
      <c r="E24" s="131"/>
      <c r="F24" s="136"/>
      <c r="G24" s="136"/>
      <c r="H24" s="143"/>
      <c r="I24" s="131"/>
      <c r="J24" s="136" t="s">
        <v>1263</v>
      </c>
      <c r="K24" s="188" t="s">
        <v>1264</v>
      </c>
      <c r="L24" s="190">
        <v>900</v>
      </c>
      <c r="M24" s="163"/>
      <c r="N24" s="136"/>
      <c r="O24" s="136"/>
      <c r="P24" s="143"/>
      <c r="Q24" s="131"/>
      <c r="R24" s="136" t="s">
        <v>1273</v>
      </c>
      <c r="S24" s="188" t="s">
        <v>2761</v>
      </c>
      <c r="T24" s="143">
        <v>350</v>
      </c>
      <c r="U24" s="163"/>
      <c r="V24" s="136"/>
      <c r="W24" s="136"/>
      <c r="X24" s="143"/>
      <c r="Y24" s="131"/>
      <c r="Z24" s="136" t="s">
        <v>1282</v>
      </c>
      <c r="AA24" s="188" t="s">
        <v>2760</v>
      </c>
      <c r="AB24" s="143">
        <v>1500</v>
      </c>
      <c r="AC24" s="163"/>
      <c r="AD24" s="170">
        <f>SUMIF(C9:Y9,E9,C33:Y33)</f>
        <v>0</v>
      </c>
      <c r="AF24" s="142"/>
    </row>
    <row r="25" spans="2:32" ht="16.5" customHeight="1">
      <c r="B25" s="134"/>
      <c r="C25" s="136"/>
      <c r="D25" s="143"/>
      <c r="E25" s="131"/>
      <c r="F25" s="136"/>
      <c r="G25" s="136"/>
      <c r="H25" s="143"/>
      <c r="I25" s="131"/>
      <c r="J25" s="136"/>
      <c r="K25" s="136"/>
      <c r="L25" s="143"/>
      <c r="M25" s="131"/>
      <c r="N25" s="136"/>
      <c r="O25" s="136"/>
      <c r="P25" s="143"/>
      <c r="Q25" s="131"/>
      <c r="R25" s="136" t="s">
        <v>1274</v>
      </c>
      <c r="S25" s="188" t="s">
        <v>2766</v>
      </c>
      <c r="T25" s="143">
        <v>250</v>
      </c>
      <c r="U25" s="163"/>
      <c r="V25" s="136"/>
      <c r="W25" s="136"/>
      <c r="X25" s="143"/>
      <c r="Y25" s="131"/>
      <c r="Z25" s="136" t="s">
        <v>1283</v>
      </c>
      <c r="AA25" s="188" t="s">
        <v>2761</v>
      </c>
      <c r="AB25" s="143">
        <v>1950</v>
      </c>
      <c r="AC25" s="163"/>
      <c r="AD25" s="171" t="s">
        <v>2502</v>
      </c>
      <c r="AF25" s="142"/>
    </row>
    <row r="26" spans="2:32" ht="16.5" customHeight="1">
      <c r="B26" s="134"/>
      <c r="C26" s="136"/>
      <c r="D26" s="143"/>
      <c r="E26" s="131"/>
      <c r="F26" s="136"/>
      <c r="G26" s="136"/>
      <c r="H26" s="143"/>
      <c r="I26" s="131"/>
      <c r="J26" s="136"/>
      <c r="K26" s="136"/>
      <c r="L26" s="143"/>
      <c r="M26" s="131"/>
      <c r="N26" s="136"/>
      <c r="O26" s="136"/>
      <c r="P26" s="143"/>
      <c r="Q26" s="131"/>
      <c r="R26" s="136" t="s">
        <v>1275</v>
      </c>
      <c r="S26" s="188" t="s">
        <v>2767</v>
      </c>
      <c r="T26" s="143">
        <v>100</v>
      </c>
      <c r="U26" s="163"/>
      <c r="V26" s="136"/>
      <c r="W26" s="136"/>
      <c r="X26" s="143"/>
      <c r="Y26" s="131"/>
      <c r="Z26" s="136"/>
      <c r="AA26" s="136"/>
      <c r="AB26" s="143"/>
      <c r="AC26" s="131"/>
      <c r="AD26" s="170">
        <f>AC33</f>
        <v>0</v>
      </c>
      <c r="AF26" s="142"/>
    </row>
    <row r="27" spans="2:32" ht="16.5" customHeight="1">
      <c r="B27" s="134"/>
      <c r="C27" s="136"/>
      <c r="D27" s="143"/>
      <c r="E27" s="131"/>
      <c r="F27" s="136"/>
      <c r="G27" s="136"/>
      <c r="H27" s="143"/>
      <c r="I27" s="131"/>
      <c r="J27" s="136"/>
      <c r="K27" s="136"/>
      <c r="L27" s="143"/>
      <c r="M27" s="131"/>
      <c r="N27" s="136"/>
      <c r="O27" s="136"/>
      <c r="P27" s="143"/>
      <c r="Q27" s="131"/>
      <c r="R27" s="136" t="s">
        <v>1276</v>
      </c>
      <c r="S27" s="188" t="s">
        <v>2768</v>
      </c>
      <c r="T27" s="143">
        <v>50</v>
      </c>
      <c r="U27" s="163"/>
      <c r="V27" s="136"/>
      <c r="W27" s="136"/>
      <c r="X27" s="143"/>
      <c r="Y27" s="131"/>
      <c r="Z27" s="136"/>
      <c r="AA27" s="136"/>
      <c r="AB27" s="143"/>
      <c r="AC27" s="131"/>
      <c r="AD27" s="133"/>
    </row>
    <row r="28" spans="2:32" ht="16.5" customHeight="1">
      <c r="B28" s="134"/>
      <c r="C28" s="136"/>
      <c r="D28" s="143"/>
      <c r="E28" s="131"/>
      <c r="F28" s="136"/>
      <c r="G28" s="136"/>
      <c r="H28" s="143"/>
      <c r="I28" s="131"/>
      <c r="J28" s="136"/>
      <c r="K28" s="136"/>
      <c r="L28" s="143"/>
      <c r="M28" s="131"/>
      <c r="N28" s="136"/>
      <c r="O28" s="136"/>
      <c r="P28" s="143"/>
      <c r="Q28" s="131"/>
      <c r="R28" s="136" t="s">
        <v>1277</v>
      </c>
      <c r="S28" s="188" t="s">
        <v>2769</v>
      </c>
      <c r="T28" s="143">
        <v>300</v>
      </c>
      <c r="U28" s="163"/>
      <c r="V28" s="136"/>
      <c r="W28" s="136"/>
      <c r="X28" s="143"/>
      <c r="Y28" s="131"/>
      <c r="Z28" s="136"/>
      <c r="AA28" s="136"/>
      <c r="AB28" s="143"/>
      <c r="AC28" s="131"/>
      <c r="AD28" s="133"/>
    </row>
    <row r="29" spans="2:32" ht="16.5" customHeight="1">
      <c r="B29" s="144"/>
      <c r="C29" s="136"/>
      <c r="D29" s="143"/>
      <c r="E29" s="131"/>
      <c r="F29" s="136"/>
      <c r="G29" s="136"/>
      <c r="H29" s="143"/>
      <c r="I29" s="131"/>
      <c r="J29" s="136"/>
      <c r="K29" s="136"/>
      <c r="L29" s="143"/>
      <c r="M29" s="131"/>
      <c r="N29" s="136"/>
      <c r="O29" s="136"/>
      <c r="P29" s="143"/>
      <c r="Q29" s="131"/>
      <c r="R29" s="136"/>
      <c r="S29" s="136"/>
      <c r="T29" s="143"/>
      <c r="U29" s="131"/>
      <c r="V29" s="136"/>
      <c r="W29" s="136"/>
      <c r="X29" s="143"/>
      <c r="Y29" s="131"/>
      <c r="Z29" s="136"/>
      <c r="AA29" s="136"/>
      <c r="AB29" s="143"/>
      <c r="AC29" s="131"/>
      <c r="AD29" s="133"/>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33"/>
    </row>
    <row r="31" spans="2:32" ht="16.5" customHeight="1">
      <c r="B31" s="122" t="s">
        <v>146</v>
      </c>
      <c r="C31" s="136"/>
      <c r="D31" s="143"/>
      <c r="E31" s="131"/>
      <c r="F31" s="136"/>
      <c r="G31" s="136"/>
      <c r="H31" s="143"/>
      <c r="I31" s="131"/>
      <c r="J31" s="136"/>
      <c r="K31" s="136"/>
      <c r="L31" s="143"/>
      <c r="M31" s="131"/>
      <c r="N31" s="136"/>
      <c r="O31" s="136"/>
      <c r="P31" s="143"/>
      <c r="Q31" s="131"/>
      <c r="R31" s="136"/>
      <c r="S31" s="136"/>
      <c r="T31" s="143"/>
      <c r="U31" s="131"/>
      <c r="V31" s="136"/>
      <c r="W31" s="136"/>
      <c r="X31" s="143"/>
      <c r="Y31" s="131"/>
      <c r="Z31" s="136"/>
      <c r="AA31" s="136"/>
      <c r="AB31" s="143"/>
      <c r="AC31" s="131"/>
      <c r="AD31" s="133"/>
      <c r="AF31" s="145"/>
    </row>
    <row r="32" spans="2:32" ht="16.5" customHeight="1">
      <c r="B32" s="129"/>
      <c r="C32" s="136"/>
      <c r="D32" s="143"/>
      <c r="E32" s="131"/>
      <c r="F32" s="136"/>
      <c r="G32" s="136"/>
      <c r="H32" s="143"/>
      <c r="I32" s="131"/>
      <c r="J32" s="136"/>
      <c r="K32" s="136"/>
      <c r="L32" s="143"/>
      <c r="M32" s="131"/>
      <c r="N32" s="136"/>
      <c r="O32" s="136"/>
      <c r="P32" s="143"/>
      <c r="Q32" s="131"/>
      <c r="R32" s="136"/>
      <c r="S32" s="136"/>
      <c r="T32" s="143"/>
      <c r="U32" s="131"/>
      <c r="V32" s="136"/>
      <c r="W32" s="136"/>
      <c r="X32" s="143"/>
      <c r="Y32" s="131"/>
      <c r="Z32" s="136"/>
      <c r="AA32" s="136"/>
      <c r="AB32" s="143"/>
      <c r="AC32" s="131"/>
      <c r="AD32" s="133"/>
    </row>
    <row r="33" spans="2:35" ht="16.5" customHeight="1">
      <c r="B33" s="129"/>
      <c r="C33" s="136" t="s">
        <v>59</v>
      </c>
      <c r="D33" s="143">
        <f>SUM(D20:D32)</f>
        <v>3450</v>
      </c>
      <c r="E33" s="165">
        <f>SUM(E20:E32)</f>
        <v>0</v>
      </c>
      <c r="F33" s="136"/>
      <c r="G33" s="136"/>
      <c r="H33" s="143">
        <f>SUM(H20:H32)</f>
        <v>6250</v>
      </c>
      <c r="I33" s="165">
        <f>SUM(I20:I32)</f>
        <v>0</v>
      </c>
      <c r="J33" s="136"/>
      <c r="K33" s="136"/>
      <c r="L33" s="143">
        <f>SUM(L20:L32)</f>
        <v>5750</v>
      </c>
      <c r="M33" s="165">
        <f>SUM(M20:M32)</f>
        <v>0</v>
      </c>
      <c r="N33" s="136"/>
      <c r="O33" s="136"/>
      <c r="P33" s="143">
        <f>SUM(P20:P32)</f>
        <v>3750</v>
      </c>
      <c r="Q33" s="165">
        <f>SUM(Q20:Q32)</f>
        <v>0</v>
      </c>
      <c r="R33" s="136"/>
      <c r="S33" s="136"/>
      <c r="T33" s="143">
        <f>SUM(T20:T32)</f>
        <v>1750</v>
      </c>
      <c r="U33" s="165">
        <f>SUM(U20:U32)</f>
        <v>0</v>
      </c>
      <c r="V33" s="136"/>
      <c r="W33" s="136"/>
      <c r="X33" s="143">
        <f>SUM(X20:X32)</f>
        <v>0</v>
      </c>
      <c r="Y33" s="165">
        <f>SUM(Y20:Y32)</f>
        <v>0</v>
      </c>
      <c r="Z33" s="136"/>
      <c r="AA33" s="136"/>
      <c r="AB33" s="143">
        <f>SUM(AB20:AB32)</f>
        <v>8300</v>
      </c>
      <c r="AC33" s="165">
        <f>SUM(AC20:AC32)</f>
        <v>0</v>
      </c>
      <c r="AD33" s="133"/>
    </row>
    <row r="34" spans="2:35" s="183" customFormat="1" ht="16.5" customHeight="1">
      <c r="B34" s="203"/>
      <c r="C34" s="196" t="s">
        <v>1284</v>
      </c>
      <c r="D34" s="169"/>
      <c r="E34" s="169"/>
      <c r="F34" s="197"/>
      <c r="G34" s="197"/>
      <c r="H34" s="169"/>
      <c r="I34" s="169"/>
      <c r="J34" s="197"/>
      <c r="K34" s="197"/>
      <c r="L34" s="169"/>
      <c r="M34" s="169"/>
      <c r="N34" s="197"/>
      <c r="O34" s="197"/>
      <c r="P34" s="169"/>
      <c r="Q34" s="169"/>
      <c r="R34" s="197"/>
      <c r="S34" s="197"/>
      <c r="T34" s="169"/>
      <c r="U34" s="169"/>
      <c r="V34" s="197"/>
      <c r="W34" s="197"/>
      <c r="X34" s="169"/>
      <c r="Y34" s="169"/>
      <c r="Z34" s="197"/>
      <c r="AA34" s="197"/>
      <c r="AB34" s="169"/>
      <c r="AC34" s="169"/>
      <c r="AD34" s="198"/>
    </row>
    <row r="35" spans="2:35" ht="16.5" customHeight="1">
      <c r="B35" s="174" t="s">
        <v>1285</v>
      </c>
      <c r="C35" s="186" t="s">
        <v>1286</v>
      </c>
      <c r="D35" s="194">
        <v>4000</v>
      </c>
      <c r="E35" s="172"/>
      <c r="F35" s="166" t="s">
        <v>1297</v>
      </c>
      <c r="G35" s="187" t="s">
        <v>1298</v>
      </c>
      <c r="H35" s="194">
        <v>3600</v>
      </c>
      <c r="I35" s="172"/>
      <c r="J35" s="166" t="s">
        <v>1302</v>
      </c>
      <c r="K35" s="187" t="s">
        <v>1303</v>
      </c>
      <c r="L35" s="124">
        <v>2550</v>
      </c>
      <c r="M35" s="172"/>
      <c r="N35" s="166" t="s">
        <v>1308</v>
      </c>
      <c r="O35" s="187" t="s">
        <v>1288</v>
      </c>
      <c r="P35" s="194">
        <v>1650</v>
      </c>
      <c r="Q35" s="172"/>
      <c r="R35" s="166" t="s">
        <v>1310</v>
      </c>
      <c r="S35" s="201" t="s">
        <v>2751</v>
      </c>
      <c r="T35" s="167">
        <v>400</v>
      </c>
      <c r="U35" s="172"/>
      <c r="V35" s="166"/>
      <c r="W35" s="166"/>
      <c r="X35" s="167"/>
      <c r="Y35" s="168"/>
      <c r="Z35" s="166" t="s">
        <v>1320</v>
      </c>
      <c r="AA35" s="187" t="s">
        <v>2757</v>
      </c>
      <c r="AB35" s="194">
        <v>3800</v>
      </c>
      <c r="AC35" s="172"/>
      <c r="AD35" s="133" t="s">
        <v>197</v>
      </c>
    </row>
    <row r="36" spans="2:35" ht="16.5" customHeight="1">
      <c r="B36" s="164" t="s">
        <v>1287</v>
      </c>
      <c r="C36" s="200" t="s">
        <v>1288</v>
      </c>
      <c r="D36" s="135">
        <v>1100</v>
      </c>
      <c r="E36" s="163"/>
      <c r="F36" s="136" t="s">
        <v>1299</v>
      </c>
      <c r="G36" s="188" t="s">
        <v>1290</v>
      </c>
      <c r="H36" s="190">
        <v>600</v>
      </c>
      <c r="I36" s="163"/>
      <c r="J36" s="136" t="s">
        <v>1304</v>
      </c>
      <c r="K36" s="188" t="s">
        <v>1305</v>
      </c>
      <c r="L36" s="190">
        <v>2950</v>
      </c>
      <c r="M36" s="163"/>
      <c r="N36" s="136" t="s">
        <v>1309</v>
      </c>
      <c r="O36" s="188" t="s">
        <v>1290</v>
      </c>
      <c r="P36" s="190">
        <v>850</v>
      </c>
      <c r="Q36" s="163"/>
      <c r="R36" s="136" t="s">
        <v>1311</v>
      </c>
      <c r="S36" s="188" t="s">
        <v>2752</v>
      </c>
      <c r="T36" s="143">
        <v>100</v>
      </c>
      <c r="U36" s="163"/>
      <c r="V36" s="136"/>
      <c r="W36" s="136"/>
      <c r="X36" s="143"/>
      <c r="Y36" s="131"/>
      <c r="Z36" s="136" t="s">
        <v>1321</v>
      </c>
      <c r="AA36" s="188" t="s">
        <v>2752</v>
      </c>
      <c r="AB36" s="135">
        <v>900</v>
      </c>
      <c r="AC36" s="163"/>
      <c r="AD36" s="133">
        <f>SUMIF(C9:Y9,D9,C51:Y51)</f>
        <v>30800</v>
      </c>
    </row>
    <row r="37" spans="2:35" ht="16.5" customHeight="1">
      <c r="B37" s="164" t="s">
        <v>1289</v>
      </c>
      <c r="C37" s="200" t="s">
        <v>1290</v>
      </c>
      <c r="D37" s="135">
        <v>1000</v>
      </c>
      <c r="E37" s="163"/>
      <c r="F37" s="136" t="s">
        <v>1300</v>
      </c>
      <c r="G37" s="188" t="s">
        <v>1301</v>
      </c>
      <c r="H37" s="190">
        <v>1500</v>
      </c>
      <c r="I37" s="163"/>
      <c r="J37" s="136" t="s">
        <v>1306</v>
      </c>
      <c r="K37" s="188" t="s">
        <v>1307</v>
      </c>
      <c r="L37" s="190">
        <v>3800</v>
      </c>
      <c r="M37" s="163"/>
      <c r="N37" s="136"/>
      <c r="O37" s="136"/>
      <c r="P37" s="143"/>
      <c r="Q37" s="131"/>
      <c r="R37" s="136" t="s">
        <v>1312</v>
      </c>
      <c r="S37" s="188" t="s">
        <v>2753</v>
      </c>
      <c r="T37" s="143">
        <v>350</v>
      </c>
      <c r="U37" s="163"/>
      <c r="V37" s="136"/>
      <c r="W37" s="136"/>
      <c r="X37" s="143"/>
      <c r="Y37" s="131"/>
      <c r="Z37" s="136" t="s">
        <v>1322</v>
      </c>
      <c r="AA37" s="188" t="s">
        <v>2753</v>
      </c>
      <c r="AB37" s="135">
        <v>600</v>
      </c>
      <c r="AC37" s="163"/>
      <c r="AD37" s="133"/>
    </row>
    <row r="38" spans="2:35" ht="16.5" customHeight="1">
      <c r="B38" s="164" t="s">
        <v>1291</v>
      </c>
      <c r="C38" s="200" t="s">
        <v>1292</v>
      </c>
      <c r="D38" s="190">
        <v>3050</v>
      </c>
      <c r="E38" s="163"/>
      <c r="F38" s="136"/>
      <c r="G38" s="136"/>
      <c r="H38" s="143"/>
      <c r="I38" s="131"/>
      <c r="J38" s="136"/>
      <c r="K38" s="136"/>
      <c r="L38" s="143"/>
      <c r="M38" s="131"/>
      <c r="N38" s="136"/>
      <c r="O38" s="136"/>
      <c r="P38" s="143"/>
      <c r="Q38" s="131"/>
      <c r="R38" s="136" t="s">
        <v>1313</v>
      </c>
      <c r="S38" s="188" t="s">
        <v>2754</v>
      </c>
      <c r="T38" s="143">
        <v>800</v>
      </c>
      <c r="U38" s="163"/>
      <c r="V38" s="136"/>
      <c r="W38" s="136"/>
      <c r="X38" s="143"/>
      <c r="Y38" s="131"/>
      <c r="Z38" s="136" t="s">
        <v>1323</v>
      </c>
      <c r="AA38" s="188" t="s">
        <v>2754</v>
      </c>
      <c r="AB38" s="135">
        <v>4000</v>
      </c>
      <c r="AC38" s="163"/>
      <c r="AD38" s="133" t="s">
        <v>199</v>
      </c>
    </row>
    <row r="39" spans="2:35" ht="16.5" customHeight="1">
      <c r="B39" s="164" t="s">
        <v>1293</v>
      </c>
      <c r="C39" s="200" t="s">
        <v>1294</v>
      </c>
      <c r="D39" s="135">
        <v>600</v>
      </c>
      <c r="E39" s="163"/>
      <c r="F39" s="136"/>
      <c r="G39" s="136"/>
      <c r="H39" s="143"/>
      <c r="I39" s="131"/>
      <c r="J39" s="136"/>
      <c r="K39" s="136"/>
      <c r="L39" s="143"/>
      <c r="M39" s="131"/>
      <c r="N39" s="136"/>
      <c r="O39" s="136"/>
      <c r="P39" s="143"/>
      <c r="Q39" s="131"/>
      <c r="R39" s="136" t="s">
        <v>1314</v>
      </c>
      <c r="S39" s="188" t="s">
        <v>2755</v>
      </c>
      <c r="T39" s="143">
        <v>50</v>
      </c>
      <c r="U39" s="163"/>
      <c r="V39" s="136"/>
      <c r="W39" s="136"/>
      <c r="X39" s="143"/>
      <c r="Y39" s="131"/>
      <c r="Z39" s="136" t="s">
        <v>1324</v>
      </c>
      <c r="AA39" s="188" t="s">
        <v>2755</v>
      </c>
      <c r="AB39" s="135">
        <v>250</v>
      </c>
      <c r="AC39" s="163"/>
      <c r="AD39" s="170">
        <f>SUMIF(C9:Y9,E9,C51:Y51)</f>
        <v>0</v>
      </c>
    </row>
    <row r="40" spans="2:35" ht="16.5" customHeight="1">
      <c r="B40" s="174" t="s">
        <v>1295</v>
      </c>
      <c r="C40" s="200" t="s">
        <v>1296</v>
      </c>
      <c r="D40" s="135">
        <v>600</v>
      </c>
      <c r="E40" s="163"/>
      <c r="F40" s="136"/>
      <c r="G40" s="136"/>
      <c r="H40" s="143"/>
      <c r="I40" s="131"/>
      <c r="J40" s="136"/>
      <c r="K40" s="136"/>
      <c r="L40" s="143"/>
      <c r="M40" s="131"/>
      <c r="N40" s="136"/>
      <c r="O40" s="136"/>
      <c r="P40" s="143"/>
      <c r="Q40" s="131"/>
      <c r="R40" s="136" t="s">
        <v>1315</v>
      </c>
      <c r="S40" s="188" t="s">
        <v>2756</v>
      </c>
      <c r="T40" s="143">
        <v>50</v>
      </c>
      <c r="U40" s="163"/>
      <c r="V40" s="136"/>
      <c r="W40" s="136"/>
      <c r="X40" s="143"/>
      <c r="Y40" s="131"/>
      <c r="Z40" s="136" t="s">
        <v>1325</v>
      </c>
      <c r="AA40" s="188" t="s">
        <v>2756</v>
      </c>
      <c r="AB40" s="190">
        <v>900</v>
      </c>
      <c r="AC40" s="163"/>
      <c r="AD40" s="171" t="s">
        <v>2502</v>
      </c>
    </row>
    <row r="41" spans="2:35" ht="16.5" customHeight="1">
      <c r="B41" s="146"/>
      <c r="C41" s="136"/>
      <c r="D41" s="143"/>
      <c r="E41" s="131"/>
      <c r="F41" s="136"/>
      <c r="G41" s="136"/>
      <c r="H41" s="143"/>
      <c r="I41" s="131"/>
      <c r="J41" s="136"/>
      <c r="K41" s="136"/>
      <c r="L41" s="143"/>
      <c r="M41" s="131"/>
      <c r="N41" s="136"/>
      <c r="O41" s="136"/>
      <c r="P41" s="143"/>
      <c r="Q41" s="131"/>
      <c r="R41" s="136" t="s">
        <v>1316</v>
      </c>
      <c r="S41" s="188" t="s">
        <v>2763</v>
      </c>
      <c r="T41" s="143">
        <v>650</v>
      </c>
      <c r="U41" s="163"/>
      <c r="V41" s="136"/>
      <c r="W41" s="136"/>
      <c r="X41" s="143"/>
      <c r="Y41" s="131"/>
      <c r="Z41" s="136" t="s">
        <v>1326</v>
      </c>
      <c r="AA41" s="188" t="s">
        <v>2763</v>
      </c>
      <c r="AB41" s="135">
        <v>950</v>
      </c>
      <c r="AC41" s="163"/>
      <c r="AD41" s="170">
        <f>AC51</f>
        <v>0</v>
      </c>
    </row>
    <row r="42" spans="2:35" ht="16.5" customHeight="1">
      <c r="B42" s="121"/>
      <c r="C42" s="136"/>
      <c r="D42" s="143"/>
      <c r="E42" s="131"/>
      <c r="F42" s="136"/>
      <c r="G42" s="136"/>
      <c r="H42" s="143"/>
      <c r="I42" s="131"/>
      <c r="J42" s="136"/>
      <c r="K42" s="136"/>
      <c r="L42" s="143"/>
      <c r="M42" s="131"/>
      <c r="N42" s="136"/>
      <c r="O42" s="136"/>
      <c r="P42" s="143"/>
      <c r="Q42" s="131"/>
      <c r="R42" s="136" t="s">
        <v>1317</v>
      </c>
      <c r="S42" s="188" t="s">
        <v>2770</v>
      </c>
      <c r="T42" s="143">
        <v>150</v>
      </c>
      <c r="U42" s="163"/>
      <c r="V42" s="136"/>
      <c r="W42" s="136"/>
      <c r="X42" s="143"/>
      <c r="Y42" s="131"/>
      <c r="Z42" s="136" t="s">
        <v>1327</v>
      </c>
      <c r="AA42" s="188" t="s">
        <v>2764</v>
      </c>
      <c r="AB42" s="190">
        <v>750</v>
      </c>
      <c r="AC42" s="163"/>
      <c r="AD42" s="133"/>
    </row>
    <row r="43" spans="2:35" ht="16.5" customHeight="1">
      <c r="B43" s="122" t="s">
        <v>146</v>
      </c>
      <c r="C43" s="136"/>
      <c r="D43" s="143"/>
      <c r="E43" s="131"/>
      <c r="F43" s="136"/>
      <c r="G43" s="136"/>
      <c r="H43" s="143"/>
      <c r="I43" s="131"/>
      <c r="J43" s="136"/>
      <c r="K43" s="136"/>
      <c r="L43" s="143"/>
      <c r="M43" s="131"/>
      <c r="N43" s="136"/>
      <c r="O43" s="136"/>
      <c r="P43" s="143"/>
      <c r="Q43" s="131"/>
      <c r="R43" s="136" t="s">
        <v>1318</v>
      </c>
      <c r="S43" s="188" t="s">
        <v>2771</v>
      </c>
      <c r="T43" s="143">
        <v>350</v>
      </c>
      <c r="U43" s="163"/>
      <c r="V43" s="136"/>
      <c r="W43" s="136"/>
      <c r="X43" s="143"/>
      <c r="Y43" s="131"/>
      <c r="Z43" s="136" t="s">
        <v>1328</v>
      </c>
      <c r="AA43" s="188" t="s">
        <v>2765</v>
      </c>
      <c r="AB43" s="190">
        <v>250</v>
      </c>
      <c r="AC43" s="163"/>
      <c r="AD43" s="133"/>
    </row>
    <row r="44" spans="2:35" ht="16.5" customHeight="1">
      <c r="B44" s="129" t="s">
        <v>150</v>
      </c>
      <c r="C44" s="136"/>
      <c r="D44" s="143"/>
      <c r="E44" s="131"/>
      <c r="F44" s="136"/>
      <c r="G44" s="136"/>
      <c r="H44" s="143"/>
      <c r="I44" s="131"/>
      <c r="J44" s="136"/>
      <c r="K44" s="136"/>
      <c r="L44" s="143"/>
      <c r="M44" s="131"/>
      <c r="N44" s="136"/>
      <c r="O44" s="136"/>
      <c r="P44" s="143"/>
      <c r="Q44" s="131"/>
      <c r="R44" s="136" t="s">
        <v>1319</v>
      </c>
      <c r="S44" s="202" t="s">
        <v>2772</v>
      </c>
      <c r="T44" s="143">
        <v>50</v>
      </c>
      <c r="U44" s="163"/>
      <c r="V44" s="136"/>
      <c r="W44" s="136"/>
      <c r="X44" s="143"/>
      <c r="Y44" s="131"/>
      <c r="Z44" s="136"/>
      <c r="AA44" s="136"/>
      <c r="AB44" s="143"/>
      <c r="AC44" s="131"/>
      <c r="AD44" s="133"/>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SUM(D35:D50)</f>
        <v>10350</v>
      </c>
      <c r="E51" s="150">
        <f>SUM(E35:E50)</f>
        <v>0</v>
      </c>
      <c r="F51" s="144">
        <f t="shared" ref="F51:Z51" si="0">SUM(F43:F50)</f>
        <v>0</v>
      </c>
      <c r="G51" s="144"/>
      <c r="H51" s="149">
        <f>SUM(H35:H50)</f>
        <v>5700</v>
      </c>
      <c r="I51" s="150">
        <f>SUM(I35:I50)</f>
        <v>0</v>
      </c>
      <c r="J51" s="146">
        <f t="shared" si="0"/>
        <v>0</v>
      </c>
      <c r="K51" s="144"/>
      <c r="L51" s="149">
        <f>SUM(L35:L50)</f>
        <v>9300</v>
      </c>
      <c r="M51" s="150">
        <f>SUM(M35:M50)</f>
        <v>0</v>
      </c>
      <c r="N51" s="144">
        <f t="shared" si="0"/>
        <v>0</v>
      </c>
      <c r="O51" s="144"/>
      <c r="P51" s="149">
        <f>SUM(P35:P50)</f>
        <v>2500</v>
      </c>
      <c r="Q51" s="150">
        <f>SUM(Q35:Q50)</f>
        <v>0</v>
      </c>
      <c r="R51" s="144">
        <f t="shared" si="0"/>
        <v>0</v>
      </c>
      <c r="S51" s="144"/>
      <c r="T51" s="149">
        <f>SUM(T35:T50)</f>
        <v>2950</v>
      </c>
      <c r="U51" s="150">
        <f>SUM(U35:U50)</f>
        <v>0</v>
      </c>
      <c r="V51" s="144">
        <f t="shared" si="0"/>
        <v>0</v>
      </c>
      <c r="W51" s="144"/>
      <c r="X51" s="149">
        <f>SUM(X35:X50)</f>
        <v>0</v>
      </c>
      <c r="Y51" s="150">
        <f>SUM(Y35:Y50)</f>
        <v>0</v>
      </c>
      <c r="Z51" s="144">
        <f t="shared" si="0"/>
        <v>0</v>
      </c>
      <c r="AA51" s="144"/>
      <c r="AB51" s="149">
        <f>SUM(AB35:AB50)</f>
        <v>12400</v>
      </c>
      <c r="AC51" s="150">
        <f>SUM(AC35:AC50)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
    <cfRule type="expression" dxfId="425" priority="1" stopIfTrue="1">
      <formula>D11&lt;E11</formula>
    </cfRule>
    <cfRule type="expression" dxfId="424" priority="2" stopIfTrue="1">
      <formula>MOD(E11,50)&gt;0</formula>
    </cfRule>
  </conditionalFormatting>
  <conditionalFormatting sqref="E20:E21">
    <cfRule type="expression" dxfId="423" priority="19" stopIfTrue="1">
      <formula>D20&lt;E20</formula>
    </cfRule>
    <cfRule type="expression" dxfId="422" priority="20" stopIfTrue="1">
      <formula>MOD(E20,50)&gt;0</formula>
    </cfRule>
  </conditionalFormatting>
  <conditionalFormatting sqref="E35:E40">
    <cfRule type="expression" dxfId="421" priority="78" stopIfTrue="1">
      <formula>MOD(E35,50)&gt;0</formula>
    </cfRule>
    <cfRule type="expression" dxfId="420" priority="77" stopIfTrue="1">
      <formula>D35&lt;E35</formula>
    </cfRule>
  </conditionalFormatting>
  <conditionalFormatting sqref="I11">
    <cfRule type="expression" dxfId="419" priority="3" stopIfTrue="1">
      <formula>H11&lt;I11</formula>
    </cfRule>
    <cfRule type="expression" dxfId="418" priority="4" stopIfTrue="1">
      <formula>MOD(I11,50)&gt;0</formula>
    </cfRule>
  </conditionalFormatting>
  <conditionalFormatting sqref="I20:I23">
    <cfRule type="expression" dxfId="417" priority="23" stopIfTrue="1">
      <formula>H20&lt;I20</formula>
    </cfRule>
    <cfRule type="expression" dxfId="416" priority="24" stopIfTrue="1">
      <formula>MOD(I20,50)&gt;0</formula>
    </cfRule>
  </conditionalFormatting>
  <conditionalFormatting sqref="I35:I37">
    <cfRule type="expression" dxfId="415" priority="90" stopIfTrue="1">
      <formula>MOD(I35,50)&gt;0</formula>
    </cfRule>
    <cfRule type="expression" dxfId="414" priority="89" stopIfTrue="1">
      <formula>H35&lt;I35</formula>
    </cfRule>
  </conditionalFormatting>
  <conditionalFormatting sqref="M11:M13">
    <cfRule type="expression" dxfId="413" priority="5" stopIfTrue="1">
      <formula>L11&lt;M11</formula>
    </cfRule>
    <cfRule type="expression" dxfId="412" priority="6" stopIfTrue="1">
      <formula>MOD(M11,50)&gt;0</formula>
    </cfRule>
  </conditionalFormatting>
  <conditionalFormatting sqref="M20:M24">
    <cfRule type="expression" dxfId="411" priority="31" stopIfTrue="1">
      <formula>L20&lt;M20</formula>
    </cfRule>
    <cfRule type="expression" dxfId="410" priority="32" stopIfTrue="1">
      <formula>MOD(M20,50)&gt;0</formula>
    </cfRule>
  </conditionalFormatting>
  <conditionalFormatting sqref="M35:M37">
    <cfRule type="expression" dxfId="409" priority="95" stopIfTrue="1">
      <formula>L35&lt;M35</formula>
    </cfRule>
    <cfRule type="expression" dxfId="408" priority="96" stopIfTrue="1">
      <formula>MOD(M35,50)&gt;0</formula>
    </cfRule>
  </conditionalFormatting>
  <conditionalFormatting sqref="Q11">
    <cfRule type="expression" dxfId="407" priority="11" stopIfTrue="1">
      <formula>P11&lt;Q11</formula>
    </cfRule>
    <cfRule type="expression" dxfId="406" priority="12" stopIfTrue="1">
      <formula>MOD(Q11,50)&gt;0</formula>
    </cfRule>
  </conditionalFormatting>
  <conditionalFormatting sqref="Q20:Q22">
    <cfRule type="expression" dxfId="405" priority="41" stopIfTrue="1">
      <formula>P20&lt;Q20</formula>
    </cfRule>
    <cfRule type="expression" dxfId="404" priority="42" stopIfTrue="1">
      <formula>MOD(Q20,50)&gt;0</formula>
    </cfRule>
  </conditionalFormatting>
  <conditionalFormatting sqref="Q35:Q36">
    <cfRule type="expression" dxfId="403" priority="101" stopIfTrue="1">
      <formula>P35&lt;Q35</formula>
    </cfRule>
    <cfRule type="expression" dxfId="402" priority="102" stopIfTrue="1">
      <formula>MOD(Q35,50)&gt;0</formula>
    </cfRule>
  </conditionalFormatting>
  <conditionalFormatting sqref="U11">
    <cfRule type="expression" dxfId="401" priority="14" stopIfTrue="1">
      <formula>MOD(U11,50)&gt;0</formula>
    </cfRule>
    <cfRule type="expression" dxfId="400" priority="13" stopIfTrue="1">
      <formula>T11&lt;U11</formula>
    </cfRule>
  </conditionalFormatting>
  <conditionalFormatting sqref="U20:U28">
    <cfRule type="expression" dxfId="399" priority="47" stopIfTrue="1">
      <formula>T20&lt;U20</formula>
    </cfRule>
    <cfRule type="expression" dxfId="398" priority="48" stopIfTrue="1">
      <formula>MOD(U20,50)&gt;0</formula>
    </cfRule>
  </conditionalFormatting>
  <conditionalFormatting sqref="U35:U44">
    <cfRule type="expression" dxfId="397" priority="105" stopIfTrue="1">
      <formula>T35&lt;U35</formula>
    </cfRule>
    <cfRule type="expression" dxfId="396" priority="106" stopIfTrue="1">
      <formula>MOD(U35,50)&gt;0</formula>
    </cfRule>
  </conditionalFormatting>
  <conditionalFormatting sqref="AC11:AC12">
    <cfRule type="expression" dxfId="395" priority="16" stopIfTrue="1">
      <formula>MOD(AC11,50)&gt;0</formula>
    </cfRule>
    <cfRule type="expression" dxfId="394" priority="15" stopIfTrue="1">
      <formula>AB11&lt;AC11</formula>
    </cfRule>
  </conditionalFormatting>
  <conditionalFormatting sqref="AC20:AC25">
    <cfRule type="expression" dxfId="393" priority="65" stopIfTrue="1">
      <formula>AB20&lt;AC20</formula>
    </cfRule>
    <cfRule type="expression" dxfId="392" priority="66" stopIfTrue="1">
      <formula>MOD(AC20,50)&gt;0</formula>
    </cfRule>
  </conditionalFormatting>
  <conditionalFormatting sqref="AC35:AC43">
    <cfRule type="expression" dxfId="391" priority="125" stopIfTrue="1">
      <formula>AB35&lt;AC35</formula>
    </cfRule>
    <cfRule type="expression" dxfId="390" priority="126" stopIfTrue="1">
      <formula>MOD(AC35,50)&gt;0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E11 AC35:AC43 U35:U44 Q35:Q36 M35:M37 I35:I37 E35:E40 AC20:AC25 U20:U28 Q20:Q22 M20:M24 I20:I23 E20:E21 AC11:AC12 U11 Q11 M11:M13 I11" xr:uid="{00000000-0002-0000-0F00-000000000000}">
      <formula1>NOT(OR(D11&lt;E11,MOD(E11,50)&gt;0))</formula1>
    </dataValidation>
  </dataValidations>
  <hyperlinks>
    <hyperlink ref="C3" location="一番最初に入力して下さい!E7" tooltip="入力シートへ" display="一番最初に入力して下さい!E7" xr:uid="{00000000-0004-0000-0F00-000000000000}"/>
    <hyperlink ref="C5" location="一番最初に入力して下さい!E8" tooltip="入力シートへ" display="一番最初に入力して下さい!E8" xr:uid="{00000000-0004-0000-0F00-000001000000}"/>
    <hyperlink ref="I3" location="一番最初に入力して下さい!E5" tooltip="入力シートへ" display="一番最初に入力して下さい!E5" xr:uid="{00000000-0004-0000-0F00-000002000000}"/>
    <hyperlink ref="P3" location="一番最初に入力して下さい!E9" tooltip="入力シートへ" display="一番最初に入力して下さい!E9" xr:uid="{00000000-0004-0000-0F00-000003000000}"/>
    <hyperlink ref="I5" location="一番最初に入力して下さい!E11" tooltip="入力シートへ" display="一番最初に入力して下さい!E11" xr:uid="{00000000-0004-0000-0F00-000004000000}"/>
    <hyperlink ref="O5" location="一番最初に入力して下さい!E12" tooltip="入力シートへ" display="一番最初に入力して下さい!E12" xr:uid="{00000000-0004-0000-0F00-000005000000}"/>
    <hyperlink ref="S5" location="一番最初に入力して下さい!E13" tooltip="入力シートへ" display="一番最初に入力して下さい!E13" xr:uid="{00000000-0004-0000-0F00-000006000000}"/>
    <hyperlink ref="C10" location="大阪府総部数合計表!B10" tooltip="集計シートへ" display="大阪府総部数合計表!B10" xr:uid="{00000000-0004-0000-0F00-00006A000000}"/>
    <hyperlink ref="C19" location="大阪府総部数合計表!B11" tooltip="集計シートへ" display="大阪府総部数合計表!B11" xr:uid="{00000000-0004-0000-0F00-00006B000000}"/>
    <hyperlink ref="C34" location="大阪府総部数合計表!B12" tooltip="集計シートへ" display="大阪府総部数合計表!B12" xr:uid="{00000000-0004-0000-0F00-00006C000000}"/>
  </hyperlinks>
  <printOptions horizontalCentered="1" verticalCentered="1"/>
  <pageMargins left="0" right="0" top="0" bottom="0" header="0" footer="0"/>
  <pageSetup paperSize="9" scale="65" orientation="landscape"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6DFFAF"/>
  </sheetPr>
  <dimension ref="A1:AI58"/>
  <sheetViews>
    <sheetView showGridLines="0" zoomScale="85" zoomScaleNormal="85" workbookViewId="0">
      <selection activeCell="Q48" sqref="Q48"/>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1329</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1330</v>
      </c>
      <c r="C11" s="186" t="s">
        <v>1331</v>
      </c>
      <c r="D11" s="124">
        <v>1300</v>
      </c>
      <c r="E11" s="162"/>
      <c r="F11" s="123" t="s">
        <v>1344</v>
      </c>
      <c r="G11" s="187" t="s">
        <v>1345</v>
      </c>
      <c r="H11" s="194">
        <v>4200</v>
      </c>
      <c r="I11" s="162"/>
      <c r="J11" s="123" t="s">
        <v>1360</v>
      </c>
      <c r="K11" s="187" t="s">
        <v>1331</v>
      </c>
      <c r="L11" s="194">
        <v>1750</v>
      </c>
      <c r="M11" s="162"/>
      <c r="N11" s="126" t="s">
        <v>1379</v>
      </c>
      <c r="O11" s="187" t="s">
        <v>1333</v>
      </c>
      <c r="P11" s="194">
        <v>1850</v>
      </c>
      <c r="Q11" s="162"/>
      <c r="R11" s="123" t="s">
        <v>1392</v>
      </c>
      <c r="S11" s="191" t="s">
        <v>2774</v>
      </c>
      <c r="T11" s="124">
        <v>200</v>
      </c>
      <c r="U11" s="162"/>
      <c r="V11" s="127"/>
      <c r="W11" s="123"/>
      <c r="X11" s="124"/>
      <c r="Y11" s="125"/>
      <c r="Z11" s="127" t="s">
        <v>1411</v>
      </c>
      <c r="AA11" s="187" t="s">
        <v>2781</v>
      </c>
      <c r="AB11" s="124">
        <v>1100</v>
      </c>
      <c r="AC11" s="162"/>
      <c r="AD11" s="128" t="s">
        <v>198</v>
      </c>
    </row>
    <row r="12" spans="1:32" ht="16.5" customHeight="1">
      <c r="B12" s="174" t="s">
        <v>1332</v>
      </c>
      <c r="C12" s="200" t="s">
        <v>1333</v>
      </c>
      <c r="D12" s="135">
        <v>800</v>
      </c>
      <c r="E12" s="163"/>
      <c r="F12" s="132" t="s">
        <v>1346</v>
      </c>
      <c r="G12" s="188" t="s">
        <v>1347</v>
      </c>
      <c r="H12" s="190">
        <v>4000</v>
      </c>
      <c r="I12" s="163"/>
      <c r="J12" s="132" t="s">
        <v>1361</v>
      </c>
      <c r="K12" s="188" t="s">
        <v>1362</v>
      </c>
      <c r="L12" s="190">
        <v>1100</v>
      </c>
      <c r="M12" s="163"/>
      <c r="N12" s="132" t="s">
        <v>1380</v>
      </c>
      <c r="O12" s="188" t="s">
        <v>1345</v>
      </c>
      <c r="P12" s="190">
        <v>700</v>
      </c>
      <c r="Q12" s="163"/>
      <c r="R12" s="132" t="s">
        <v>1393</v>
      </c>
      <c r="S12" s="192" t="s">
        <v>2775</v>
      </c>
      <c r="T12" s="130">
        <v>200</v>
      </c>
      <c r="U12" s="163"/>
      <c r="V12" s="127"/>
      <c r="W12" s="127"/>
      <c r="X12" s="130"/>
      <c r="Y12" s="131"/>
      <c r="Z12" s="127" t="s">
        <v>1412</v>
      </c>
      <c r="AA12" s="188" t="s">
        <v>2775</v>
      </c>
      <c r="AB12" s="130">
        <v>900</v>
      </c>
      <c r="AC12" s="163"/>
      <c r="AD12" s="133">
        <f>SUMIF(C9:Y9,D9,C31:Y31)</f>
        <v>89400</v>
      </c>
    </row>
    <row r="13" spans="1:32" ht="16.5" customHeight="1">
      <c r="B13" s="164" t="s">
        <v>1334</v>
      </c>
      <c r="C13" s="200" t="s">
        <v>1335</v>
      </c>
      <c r="D13" s="135">
        <v>2900</v>
      </c>
      <c r="E13" s="163"/>
      <c r="F13" s="136" t="s">
        <v>1348</v>
      </c>
      <c r="G13" s="188" t="s">
        <v>1349</v>
      </c>
      <c r="H13" s="190">
        <v>1800</v>
      </c>
      <c r="I13" s="163"/>
      <c r="J13" s="136" t="s">
        <v>1363</v>
      </c>
      <c r="K13" s="188" t="s">
        <v>1333</v>
      </c>
      <c r="L13" s="190">
        <v>2150</v>
      </c>
      <c r="M13" s="163"/>
      <c r="N13" s="136" t="s">
        <v>1381</v>
      </c>
      <c r="O13" s="188" t="s">
        <v>1382</v>
      </c>
      <c r="P13" s="190">
        <v>1700</v>
      </c>
      <c r="Q13" s="163"/>
      <c r="R13" s="132" t="s">
        <v>1394</v>
      </c>
      <c r="S13" s="192" t="s">
        <v>2776</v>
      </c>
      <c r="T13" s="135">
        <v>450</v>
      </c>
      <c r="U13" s="163"/>
      <c r="V13" s="136"/>
      <c r="W13" s="127"/>
      <c r="X13" s="135"/>
      <c r="Y13" s="131"/>
      <c r="Z13" s="136" t="s">
        <v>1413</v>
      </c>
      <c r="AA13" s="188" t="s">
        <v>2776</v>
      </c>
      <c r="AB13" s="135">
        <v>1500</v>
      </c>
      <c r="AC13" s="163"/>
      <c r="AD13" s="133"/>
    </row>
    <row r="14" spans="1:32" ht="16.5" customHeight="1">
      <c r="B14" s="174" t="s">
        <v>1336</v>
      </c>
      <c r="C14" s="200" t="s">
        <v>1337</v>
      </c>
      <c r="D14" s="135">
        <v>4100</v>
      </c>
      <c r="E14" s="163"/>
      <c r="F14" s="136" t="s">
        <v>1350</v>
      </c>
      <c r="G14" s="188" t="s">
        <v>1351</v>
      </c>
      <c r="H14" s="190">
        <v>1000</v>
      </c>
      <c r="I14" s="163"/>
      <c r="J14" s="136" t="s">
        <v>1364</v>
      </c>
      <c r="K14" s="188" t="s">
        <v>1347</v>
      </c>
      <c r="L14" s="135">
        <v>4050</v>
      </c>
      <c r="M14" s="163"/>
      <c r="N14" s="136" t="s">
        <v>1383</v>
      </c>
      <c r="O14" s="188" t="s">
        <v>1353</v>
      </c>
      <c r="P14" s="135">
        <v>1550</v>
      </c>
      <c r="Q14" s="163"/>
      <c r="R14" s="132" t="s">
        <v>1395</v>
      </c>
      <c r="S14" s="204" t="s">
        <v>2777</v>
      </c>
      <c r="T14" s="135">
        <v>550</v>
      </c>
      <c r="U14" s="163"/>
      <c r="V14" s="136"/>
      <c r="W14" s="132"/>
      <c r="X14" s="135"/>
      <c r="Y14" s="131"/>
      <c r="Z14" s="136" t="s">
        <v>1414</v>
      </c>
      <c r="AA14" s="202" t="s">
        <v>2777</v>
      </c>
      <c r="AB14" s="135">
        <v>2200</v>
      </c>
      <c r="AC14" s="163"/>
      <c r="AD14" s="133" t="s">
        <v>200</v>
      </c>
    </row>
    <row r="15" spans="1:32" ht="16.5" customHeight="1">
      <c r="B15" s="137" t="s">
        <v>1338</v>
      </c>
      <c r="C15" s="200" t="s">
        <v>1339</v>
      </c>
      <c r="D15" s="135">
        <v>2800</v>
      </c>
      <c r="E15" s="163"/>
      <c r="F15" s="136" t="s">
        <v>1352</v>
      </c>
      <c r="G15" s="188" t="s">
        <v>1353</v>
      </c>
      <c r="H15" s="135">
        <v>1100</v>
      </c>
      <c r="I15" s="163"/>
      <c r="J15" s="136" t="s">
        <v>1365</v>
      </c>
      <c r="K15" s="188" t="s">
        <v>1345</v>
      </c>
      <c r="L15" s="190">
        <v>2400</v>
      </c>
      <c r="M15" s="163"/>
      <c r="N15" s="136" t="s">
        <v>1384</v>
      </c>
      <c r="O15" s="188" t="s">
        <v>1355</v>
      </c>
      <c r="P15" s="135">
        <v>1050</v>
      </c>
      <c r="Q15" s="163"/>
      <c r="R15" s="132" t="s">
        <v>1396</v>
      </c>
      <c r="S15" s="192" t="s">
        <v>2778</v>
      </c>
      <c r="T15" s="135">
        <v>300</v>
      </c>
      <c r="U15" s="163"/>
      <c r="V15" s="136"/>
      <c r="W15" s="132"/>
      <c r="X15" s="135"/>
      <c r="Y15" s="131"/>
      <c r="Z15" s="136" t="s">
        <v>1415</v>
      </c>
      <c r="AA15" s="188" t="s">
        <v>2778</v>
      </c>
      <c r="AB15" s="135">
        <v>1500</v>
      </c>
      <c r="AC15" s="163"/>
      <c r="AD15" s="170">
        <f>SUMIF(C9:Y9,E9,C31:Y31)</f>
        <v>0</v>
      </c>
    </row>
    <row r="16" spans="1:32" ht="16.5" customHeight="1">
      <c r="B16" s="174" t="s">
        <v>1340</v>
      </c>
      <c r="C16" s="200" t="s">
        <v>1341</v>
      </c>
      <c r="D16" s="190">
        <v>3000</v>
      </c>
      <c r="E16" s="163"/>
      <c r="F16" s="136" t="s">
        <v>1354</v>
      </c>
      <c r="G16" s="188" t="s">
        <v>1355</v>
      </c>
      <c r="H16" s="135">
        <v>1800</v>
      </c>
      <c r="I16" s="163"/>
      <c r="J16" s="132" t="s">
        <v>1366</v>
      </c>
      <c r="K16" s="188" t="s">
        <v>1349</v>
      </c>
      <c r="L16" s="190">
        <v>1550</v>
      </c>
      <c r="M16" s="163"/>
      <c r="N16" s="136" t="s">
        <v>1385</v>
      </c>
      <c r="O16" s="188" t="s">
        <v>1386</v>
      </c>
      <c r="P16" s="190">
        <v>1000</v>
      </c>
      <c r="Q16" s="163"/>
      <c r="R16" s="138" t="s">
        <v>1397</v>
      </c>
      <c r="S16" s="192" t="s">
        <v>2779</v>
      </c>
      <c r="T16" s="135">
        <v>400</v>
      </c>
      <c r="U16" s="163"/>
      <c r="V16" s="132"/>
      <c r="W16" s="132"/>
      <c r="X16" s="135"/>
      <c r="Y16" s="131"/>
      <c r="Z16" s="132" t="s">
        <v>1416</v>
      </c>
      <c r="AA16" s="188" t="s">
        <v>2779</v>
      </c>
      <c r="AB16" s="135">
        <v>2300</v>
      </c>
      <c r="AC16" s="163"/>
      <c r="AD16" s="171" t="s">
        <v>2502</v>
      </c>
      <c r="AF16" s="140"/>
    </row>
    <row r="17" spans="2:32" ht="16.5" customHeight="1">
      <c r="B17" s="174" t="s">
        <v>1342</v>
      </c>
      <c r="C17" s="200" t="s">
        <v>1343</v>
      </c>
      <c r="D17" s="190">
        <v>3900</v>
      </c>
      <c r="E17" s="163"/>
      <c r="F17" s="136" t="s">
        <v>1356</v>
      </c>
      <c r="G17" s="188" t="s">
        <v>1357</v>
      </c>
      <c r="H17" s="135">
        <v>1200</v>
      </c>
      <c r="I17" s="163"/>
      <c r="J17" s="136" t="s">
        <v>1367</v>
      </c>
      <c r="K17" s="188" t="s">
        <v>1368</v>
      </c>
      <c r="L17" s="190">
        <v>4000</v>
      </c>
      <c r="M17" s="163"/>
      <c r="N17" s="132" t="s">
        <v>1387</v>
      </c>
      <c r="O17" s="188" t="s">
        <v>1388</v>
      </c>
      <c r="P17" s="190">
        <v>1000</v>
      </c>
      <c r="Q17" s="163"/>
      <c r="R17" s="132" t="s">
        <v>1398</v>
      </c>
      <c r="S17" s="192" t="s">
        <v>2780</v>
      </c>
      <c r="T17" s="135">
        <v>550</v>
      </c>
      <c r="U17" s="163"/>
      <c r="V17" s="136"/>
      <c r="W17" s="132"/>
      <c r="X17" s="135"/>
      <c r="Y17" s="131"/>
      <c r="Z17" s="136" t="s">
        <v>1417</v>
      </c>
      <c r="AA17" s="188" t="s">
        <v>2780</v>
      </c>
      <c r="AB17" s="135">
        <v>1700</v>
      </c>
      <c r="AC17" s="163"/>
      <c r="AD17" s="170">
        <f>AC31</f>
        <v>0</v>
      </c>
      <c r="AF17" s="141"/>
    </row>
    <row r="18" spans="2:32" ht="16.5" customHeight="1">
      <c r="B18" s="129"/>
      <c r="C18" s="132"/>
      <c r="D18" s="135"/>
      <c r="E18" s="131"/>
      <c r="F18" s="136" t="s">
        <v>1358</v>
      </c>
      <c r="G18" s="188" t="s">
        <v>1359</v>
      </c>
      <c r="H18" s="190">
        <v>2950</v>
      </c>
      <c r="I18" s="163"/>
      <c r="J18" s="132" t="s">
        <v>1369</v>
      </c>
      <c r="K18" s="188" t="s">
        <v>1370</v>
      </c>
      <c r="L18" s="135">
        <v>4050</v>
      </c>
      <c r="M18" s="163"/>
      <c r="N18" s="132" t="s">
        <v>1389</v>
      </c>
      <c r="O18" s="188" t="s">
        <v>1390</v>
      </c>
      <c r="P18" s="190">
        <v>450</v>
      </c>
      <c r="Q18" s="163"/>
      <c r="R18" s="132" t="s">
        <v>1399</v>
      </c>
      <c r="S18" s="192" t="s">
        <v>2789</v>
      </c>
      <c r="T18" s="135">
        <v>500</v>
      </c>
      <c r="U18" s="163"/>
      <c r="V18" s="132"/>
      <c r="W18" s="132"/>
      <c r="X18" s="135"/>
      <c r="Y18" s="131"/>
      <c r="Z18" s="132" t="s">
        <v>1418</v>
      </c>
      <c r="AA18" s="188" t="s">
        <v>2795</v>
      </c>
      <c r="AB18" s="135">
        <v>2100</v>
      </c>
      <c r="AC18" s="163"/>
      <c r="AD18" s="133"/>
      <c r="AF18" s="142"/>
    </row>
    <row r="19" spans="2:32" ht="16.5" customHeight="1">
      <c r="B19" s="134"/>
      <c r="C19" s="136"/>
      <c r="D19" s="143"/>
      <c r="E19" s="131"/>
      <c r="F19" s="136"/>
      <c r="G19" s="136"/>
      <c r="H19" s="143"/>
      <c r="I19" s="131"/>
      <c r="J19" s="136" t="s">
        <v>1371</v>
      </c>
      <c r="K19" s="188" t="s">
        <v>1359</v>
      </c>
      <c r="L19" s="190">
        <v>3400</v>
      </c>
      <c r="M19" s="163"/>
      <c r="N19" s="136" t="s">
        <v>1391</v>
      </c>
      <c r="O19" s="188" t="s">
        <v>1359</v>
      </c>
      <c r="P19" s="190">
        <v>700</v>
      </c>
      <c r="Q19" s="163"/>
      <c r="R19" s="136" t="s">
        <v>1400</v>
      </c>
      <c r="S19" s="192" t="s">
        <v>2790</v>
      </c>
      <c r="T19" s="143">
        <v>500</v>
      </c>
      <c r="U19" s="163"/>
      <c r="V19" s="136"/>
      <c r="W19" s="136"/>
      <c r="X19" s="143"/>
      <c r="Y19" s="131"/>
      <c r="Z19" s="136" t="s">
        <v>1419</v>
      </c>
      <c r="AA19" s="188" t="s">
        <v>2790</v>
      </c>
      <c r="AB19" s="143">
        <v>950</v>
      </c>
      <c r="AC19" s="163"/>
      <c r="AD19" s="133"/>
      <c r="AF19" s="142"/>
    </row>
    <row r="20" spans="2:32" ht="16.5" customHeight="1">
      <c r="B20" s="134"/>
      <c r="C20" s="136"/>
      <c r="D20" s="143"/>
      <c r="E20" s="131"/>
      <c r="F20" s="136"/>
      <c r="G20" s="136"/>
      <c r="H20" s="143"/>
      <c r="I20" s="131"/>
      <c r="J20" s="136" t="s">
        <v>1372</v>
      </c>
      <c r="K20" s="188" t="s">
        <v>1373</v>
      </c>
      <c r="L20" s="190">
        <v>2800</v>
      </c>
      <c r="M20" s="163"/>
      <c r="N20" s="136"/>
      <c r="O20" s="136"/>
      <c r="P20" s="143"/>
      <c r="Q20" s="131"/>
      <c r="R20" s="136" t="s">
        <v>1401</v>
      </c>
      <c r="S20" s="192" t="s">
        <v>2791</v>
      </c>
      <c r="T20" s="143">
        <v>150</v>
      </c>
      <c r="U20" s="163"/>
      <c r="V20" s="136"/>
      <c r="W20" s="136"/>
      <c r="X20" s="143"/>
      <c r="Y20" s="131"/>
      <c r="Z20" s="136" t="s">
        <v>1420</v>
      </c>
      <c r="AA20" s="188" t="s">
        <v>2796</v>
      </c>
      <c r="AB20" s="143">
        <v>700</v>
      </c>
      <c r="AC20" s="163"/>
      <c r="AD20" s="133"/>
      <c r="AF20" s="142"/>
    </row>
    <row r="21" spans="2:32" ht="16.5" customHeight="1">
      <c r="B21" s="134"/>
      <c r="C21" s="136"/>
      <c r="D21" s="143"/>
      <c r="E21" s="131"/>
      <c r="F21" s="136"/>
      <c r="G21" s="136"/>
      <c r="H21" s="143"/>
      <c r="I21" s="131"/>
      <c r="J21" s="136" t="s">
        <v>1374</v>
      </c>
      <c r="K21" s="188" t="s">
        <v>1375</v>
      </c>
      <c r="L21" s="190">
        <v>5550</v>
      </c>
      <c r="M21" s="163"/>
      <c r="N21" s="136"/>
      <c r="O21" s="136"/>
      <c r="P21" s="143"/>
      <c r="Q21" s="131"/>
      <c r="R21" s="136" t="s">
        <v>1402</v>
      </c>
      <c r="S21" s="192" t="s">
        <v>2792</v>
      </c>
      <c r="T21" s="143">
        <v>100</v>
      </c>
      <c r="U21" s="163"/>
      <c r="V21" s="136"/>
      <c r="W21" s="136"/>
      <c r="X21" s="143"/>
      <c r="Y21" s="131"/>
      <c r="Z21" s="136" t="s">
        <v>1421</v>
      </c>
      <c r="AA21" s="188" t="s">
        <v>2793</v>
      </c>
      <c r="AB21" s="143">
        <v>750</v>
      </c>
      <c r="AC21" s="163"/>
      <c r="AD21" s="133"/>
      <c r="AF21" s="142"/>
    </row>
    <row r="22" spans="2:32" ht="16.5" customHeight="1">
      <c r="B22" s="134"/>
      <c r="C22" s="136"/>
      <c r="D22" s="143"/>
      <c r="E22" s="131"/>
      <c r="F22" s="136"/>
      <c r="G22" s="136"/>
      <c r="H22" s="143"/>
      <c r="I22" s="131"/>
      <c r="J22" s="136" t="s">
        <v>1376</v>
      </c>
      <c r="K22" s="188" t="s">
        <v>2773</v>
      </c>
      <c r="L22" s="190">
        <v>3100</v>
      </c>
      <c r="M22" s="163"/>
      <c r="N22" s="136"/>
      <c r="O22" s="136"/>
      <c r="P22" s="143"/>
      <c r="Q22" s="131"/>
      <c r="R22" s="136" t="s">
        <v>1403</v>
      </c>
      <c r="S22" s="192" t="s">
        <v>2793</v>
      </c>
      <c r="T22" s="143">
        <v>200</v>
      </c>
      <c r="U22" s="163"/>
      <c r="V22" s="136"/>
      <c r="W22" s="136"/>
      <c r="X22" s="143"/>
      <c r="Y22" s="131"/>
      <c r="Z22" s="136" t="s">
        <v>1422</v>
      </c>
      <c r="AA22" s="188" t="s">
        <v>2794</v>
      </c>
      <c r="AB22" s="143">
        <v>1000</v>
      </c>
      <c r="AC22" s="163"/>
      <c r="AD22" s="133"/>
      <c r="AF22" s="142"/>
    </row>
    <row r="23" spans="2:32" ht="16.5" customHeight="1">
      <c r="B23" s="134"/>
      <c r="C23" s="136"/>
      <c r="D23" s="143"/>
      <c r="E23" s="131"/>
      <c r="F23" s="136"/>
      <c r="G23" s="136"/>
      <c r="H23" s="143"/>
      <c r="I23" s="131"/>
      <c r="J23" s="136" t="s">
        <v>1377</v>
      </c>
      <c r="K23" s="188" t="s">
        <v>1378</v>
      </c>
      <c r="L23" s="135">
        <v>1400</v>
      </c>
      <c r="M23" s="163"/>
      <c r="N23" s="136"/>
      <c r="O23" s="136"/>
      <c r="P23" s="143"/>
      <c r="Q23" s="131"/>
      <c r="R23" s="136" t="s">
        <v>1404</v>
      </c>
      <c r="S23" s="192" t="s">
        <v>2794</v>
      </c>
      <c r="T23" s="143">
        <v>250</v>
      </c>
      <c r="U23" s="163"/>
      <c r="V23" s="136"/>
      <c r="W23" s="136"/>
      <c r="X23" s="143"/>
      <c r="Y23" s="131"/>
      <c r="Z23" s="136" t="s">
        <v>1423</v>
      </c>
      <c r="AA23" s="188" t="s">
        <v>2797</v>
      </c>
      <c r="AB23" s="143">
        <v>1200</v>
      </c>
      <c r="AC23" s="163"/>
      <c r="AD23" s="133"/>
      <c r="AF23" s="142"/>
    </row>
    <row r="24" spans="2:32" ht="16.5" customHeight="1">
      <c r="B24" s="134"/>
      <c r="C24" s="136"/>
      <c r="D24" s="143"/>
      <c r="E24" s="131"/>
      <c r="F24" s="136"/>
      <c r="G24" s="136"/>
      <c r="H24" s="143"/>
      <c r="I24" s="131"/>
      <c r="J24" s="136"/>
      <c r="K24" s="136"/>
      <c r="L24" s="143"/>
      <c r="M24" s="131"/>
      <c r="N24" s="136"/>
      <c r="O24" s="136"/>
      <c r="P24" s="143"/>
      <c r="Q24" s="131"/>
      <c r="R24" s="136" t="s">
        <v>1405</v>
      </c>
      <c r="S24" s="192" t="s">
        <v>2803</v>
      </c>
      <c r="T24" s="143">
        <v>50</v>
      </c>
      <c r="U24" s="163"/>
      <c r="V24" s="136"/>
      <c r="W24" s="136"/>
      <c r="X24" s="143"/>
      <c r="Y24" s="131"/>
      <c r="Z24" s="136"/>
      <c r="AA24" s="136"/>
      <c r="AB24" s="143"/>
      <c r="AC24" s="131"/>
      <c r="AD24" s="133"/>
      <c r="AF24" s="142"/>
    </row>
    <row r="25" spans="2:32" ht="16.5" customHeight="1">
      <c r="B25" s="134"/>
      <c r="C25" s="136"/>
      <c r="D25" s="143"/>
      <c r="E25" s="131"/>
      <c r="F25" s="136"/>
      <c r="G25" s="136"/>
      <c r="H25" s="143"/>
      <c r="I25" s="131"/>
      <c r="J25" s="136"/>
      <c r="K25" s="136"/>
      <c r="L25" s="143"/>
      <c r="M25" s="131"/>
      <c r="N25" s="136"/>
      <c r="O25" s="136"/>
      <c r="P25" s="143"/>
      <c r="Q25" s="131"/>
      <c r="R25" s="136" t="s">
        <v>1406</v>
      </c>
      <c r="S25" s="192" t="s">
        <v>2804</v>
      </c>
      <c r="T25" s="143">
        <v>200</v>
      </c>
      <c r="U25" s="163"/>
      <c r="V25" s="136"/>
      <c r="W25" s="136"/>
      <c r="X25" s="143"/>
      <c r="Y25" s="131"/>
      <c r="Z25" s="136"/>
      <c r="AA25" s="136"/>
      <c r="AB25" s="143"/>
      <c r="AC25" s="131"/>
      <c r="AD25" s="133"/>
      <c r="AF25" s="142"/>
    </row>
    <row r="26" spans="2:32" ht="16.5" customHeight="1">
      <c r="B26" s="134"/>
      <c r="C26" s="136"/>
      <c r="D26" s="143"/>
      <c r="E26" s="131"/>
      <c r="F26" s="136"/>
      <c r="G26" s="136"/>
      <c r="H26" s="143"/>
      <c r="I26" s="131"/>
      <c r="J26" s="136"/>
      <c r="K26" s="136"/>
      <c r="L26" s="143"/>
      <c r="M26" s="131"/>
      <c r="N26" s="136"/>
      <c r="O26" s="136"/>
      <c r="P26" s="143"/>
      <c r="Q26" s="131"/>
      <c r="R26" s="136" t="s">
        <v>1407</v>
      </c>
      <c r="S26" s="192" t="s">
        <v>2805</v>
      </c>
      <c r="T26" s="143">
        <v>100</v>
      </c>
      <c r="U26" s="163"/>
      <c r="V26" s="136"/>
      <c r="W26" s="136"/>
      <c r="X26" s="143"/>
      <c r="Y26" s="131"/>
      <c r="Z26" s="136"/>
      <c r="AA26" s="136"/>
      <c r="AB26" s="143"/>
      <c r="AC26" s="131"/>
      <c r="AD26" s="133"/>
      <c r="AF26" s="142"/>
    </row>
    <row r="27" spans="2:32" ht="16.5" customHeight="1">
      <c r="B27" s="134"/>
      <c r="C27" s="136"/>
      <c r="D27" s="143"/>
      <c r="E27" s="131"/>
      <c r="F27" s="136"/>
      <c r="G27" s="136"/>
      <c r="H27" s="143"/>
      <c r="I27" s="131"/>
      <c r="J27" s="136"/>
      <c r="K27" s="136"/>
      <c r="L27" s="143"/>
      <c r="M27" s="131"/>
      <c r="N27" s="136"/>
      <c r="O27" s="136"/>
      <c r="P27" s="143"/>
      <c r="Q27" s="131"/>
      <c r="R27" s="136" t="s">
        <v>1408</v>
      </c>
      <c r="S27" s="192" t="s">
        <v>2806</v>
      </c>
      <c r="T27" s="143">
        <v>150</v>
      </c>
      <c r="U27" s="163"/>
      <c r="V27" s="136"/>
      <c r="W27" s="136"/>
      <c r="X27" s="143"/>
      <c r="Y27" s="131"/>
      <c r="Z27" s="136"/>
      <c r="AA27" s="136"/>
      <c r="AB27" s="143"/>
      <c r="AC27" s="131"/>
      <c r="AD27" s="133"/>
    </row>
    <row r="28" spans="2:32" ht="16.5" customHeight="1">
      <c r="B28" s="134"/>
      <c r="C28" s="136"/>
      <c r="D28" s="143"/>
      <c r="E28" s="131"/>
      <c r="F28" s="136"/>
      <c r="G28" s="136"/>
      <c r="H28" s="143"/>
      <c r="I28" s="131"/>
      <c r="J28" s="136"/>
      <c r="K28" s="136"/>
      <c r="L28" s="143"/>
      <c r="M28" s="131"/>
      <c r="N28" s="136"/>
      <c r="O28" s="136"/>
      <c r="P28" s="143"/>
      <c r="Q28" s="131"/>
      <c r="R28" s="136" t="s">
        <v>1409</v>
      </c>
      <c r="S28" s="192" t="s">
        <v>2807</v>
      </c>
      <c r="T28" s="143">
        <v>200</v>
      </c>
      <c r="U28" s="163"/>
      <c r="V28" s="136"/>
      <c r="W28" s="136"/>
      <c r="X28" s="143"/>
      <c r="Y28" s="131"/>
      <c r="Z28" s="136"/>
      <c r="AA28" s="136"/>
      <c r="AB28" s="143"/>
      <c r="AC28" s="131"/>
      <c r="AD28" s="133"/>
    </row>
    <row r="29" spans="2:32" ht="16.5" customHeight="1">
      <c r="B29" s="144"/>
      <c r="C29" s="136"/>
      <c r="D29" s="143"/>
      <c r="E29" s="131"/>
      <c r="F29" s="136"/>
      <c r="G29" s="136"/>
      <c r="H29" s="143"/>
      <c r="I29" s="131"/>
      <c r="J29" s="136"/>
      <c r="K29" s="136"/>
      <c r="L29" s="143"/>
      <c r="M29" s="131"/>
      <c r="N29" s="136"/>
      <c r="O29" s="136"/>
      <c r="P29" s="143"/>
      <c r="Q29" s="131"/>
      <c r="R29" s="136" t="s">
        <v>1410</v>
      </c>
      <c r="S29" s="192" t="s">
        <v>2808</v>
      </c>
      <c r="T29" s="143">
        <v>200</v>
      </c>
      <c r="U29" s="163"/>
      <c r="V29" s="136"/>
      <c r="W29" s="136"/>
      <c r="X29" s="143"/>
      <c r="Y29" s="131"/>
      <c r="Z29" s="136"/>
      <c r="AA29" s="136"/>
      <c r="AB29" s="143"/>
      <c r="AC29" s="131"/>
      <c r="AD29" s="133"/>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33"/>
    </row>
    <row r="31" spans="2:32" ht="16.5" customHeight="1">
      <c r="B31" s="122" t="s">
        <v>146</v>
      </c>
      <c r="C31" s="136" t="s">
        <v>59</v>
      </c>
      <c r="D31" s="143">
        <f>SUM(D11:D30)</f>
        <v>18800</v>
      </c>
      <c r="E31" s="165">
        <f>SUM(E11:E30)</f>
        <v>0</v>
      </c>
      <c r="F31" s="136"/>
      <c r="G31" s="136"/>
      <c r="H31" s="143">
        <f>SUM(H11:H30)</f>
        <v>18050</v>
      </c>
      <c r="I31" s="165">
        <f>SUM(I11:I30)</f>
        <v>0</v>
      </c>
      <c r="J31" s="136"/>
      <c r="K31" s="136"/>
      <c r="L31" s="143">
        <f>SUM(L11:L30)</f>
        <v>37300</v>
      </c>
      <c r="M31" s="165">
        <f>SUM(M11:M30)</f>
        <v>0</v>
      </c>
      <c r="N31" s="136"/>
      <c r="O31" s="136"/>
      <c r="P31" s="143">
        <f>SUM(P11:P30)</f>
        <v>10000</v>
      </c>
      <c r="Q31" s="165">
        <f>SUM(Q11:Q30)</f>
        <v>0</v>
      </c>
      <c r="R31" s="136"/>
      <c r="S31" s="136"/>
      <c r="T31" s="143">
        <f>SUM(T11:T30)</f>
        <v>5250</v>
      </c>
      <c r="U31" s="165">
        <f>SUM(U11:U30)</f>
        <v>0</v>
      </c>
      <c r="V31" s="136"/>
      <c r="W31" s="136"/>
      <c r="X31" s="143">
        <f>SUM(X11:X30)</f>
        <v>0</v>
      </c>
      <c r="Y31" s="165">
        <f>SUM(Y11:Y30)</f>
        <v>0</v>
      </c>
      <c r="Z31" s="136"/>
      <c r="AA31" s="136"/>
      <c r="AB31" s="143">
        <f>SUM(AB11:AB30)</f>
        <v>17900</v>
      </c>
      <c r="AC31" s="165">
        <f>SUM(AC11:AC30)</f>
        <v>0</v>
      </c>
      <c r="AD31" s="133"/>
      <c r="AF31" s="145"/>
    </row>
    <row r="32" spans="2:32" s="183" customFormat="1" ht="16.5" customHeight="1">
      <c r="B32" s="203"/>
      <c r="C32" s="196" t="s">
        <v>1424</v>
      </c>
      <c r="D32" s="169"/>
      <c r="E32" s="169"/>
      <c r="F32" s="197"/>
      <c r="G32" s="197"/>
      <c r="H32" s="169"/>
      <c r="I32" s="169"/>
      <c r="J32" s="197"/>
      <c r="K32" s="197"/>
      <c r="L32" s="169"/>
      <c r="M32" s="169"/>
      <c r="N32" s="197"/>
      <c r="O32" s="197"/>
      <c r="P32" s="169"/>
      <c r="Q32" s="169"/>
      <c r="R32" s="197"/>
      <c r="S32" s="197"/>
      <c r="T32" s="169"/>
      <c r="U32" s="169"/>
      <c r="V32" s="197"/>
      <c r="W32" s="197"/>
      <c r="X32" s="169"/>
      <c r="Y32" s="169"/>
      <c r="Z32" s="197"/>
      <c r="AA32" s="197"/>
      <c r="AB32" s="169"/>
      <c r="AC32" s="169"/>
      <c r="AD32" s="198"/>
    </row>
    <row r="33" spans="2:35" ht="16.5" customHeight="1">
      <c r="B33" s="174" t="s">
        <v>1425</v>
      </c>
      <c r="C33" s="186" t="s">
        <v>1426</v>
      </c>
      <c r="D33" s="167">
        <v>300</v>
      </c>
      <c r="E33" s="172"/>
      <c r="F33" s="166" t="s">
        <v>1438</v>
      </c>
      <c r="G33" s="187" t="s">
        <v>1439</v>
      </c>
      <c r="H33" s="167">
        <v>1450</v>
      </c>
      <c r="I33" s="172"/>
      <c r="J33" s="166" t="s">
        <v>1446</v>
      </c>
      <c r="K33" s="187" t="s">
        <v>1441</v>
      </c>
      <c r="L33" s="194">
        <v>2550</v>
      </c>
      <c r="M33" s="172"/>
      <c r="N33" s="166" t="s">
        <v>1461</v>
      </c>
      <c r="O33" s="187" t="s">
        <v>1451</v>
      </c>
      <c r="P33" s="194">
        <v>850</v>
      </c>
      <c r="Q33" s="172"/>
      <c r="R33" s="166" t="s">
        <v>1469</v>
      </c>
      <c r="S33" s="187" t="s">
        <v>2782</v>
      </c>
      <c r="T33" s="167">
        <v>50</v>
      </c>
      <c r="U33" s="172"/>
      <c r="V33" s="166"/>
      <c r="W33" s="166"/>
      <c r="X33" s="167"/>
      <c r="Y33" s="168"/>
      <c r="Z33" s="166" t="s">
        <v>1485</v>
      </c>
      <c r="AA33" s="187" t="s">
        <v>2782</v>
      </c>
      <c r="AB33" s="167">
        <v>450</v>
      </c>
      <c r="AC33" s="172"/>
      <c r="AD33" s="133" t="s">
        <v>197</v>
      </c>
    </row>
    <row r="34" spans="2:35" ht="16.5" customHeight="1">
      <c r="B34" s="174" t="s">
        <v>1427</v>
      </c>
      <c r="C34" s="200" t="s">
        <v>1428</v>
      </c>
      <c r="D34" s="143">
        <v>2400</v>
      </c>
      <c r="E34" s="163"/>
      <c r="F34" s="136" t="s">
        <v>1440</v>
      </c>
      <c r="G34" s="188" t="s">
        <v>1441</v>
      </c>
      <c r="H34" s="143">
        <v>1250</v>
      </c>
      <c r="I34" s="163"/>
      <c r="J34" s="136" t="s">
        <v>1447</v>
      </c>
      <c r="K34" s="188" t="s">
        <v>1439</v>
      </c>
      <c r="L34" s="190">
        <v>2600</v>
      </c>
      <c r="M34" s="163"/>
      <c r="N34" s="136" t="s">
        <v>1462</v>
      </c>
      <c r="O34" s="188" t="s">
        <v>1441</v>
      </c>
      <c r="P34" s="135">
        <v>400</v>
      </c>
      <c r="Q34" s="163"/>
      <c r="R34" s="136" t="s">
        <v>1470</v>
      </c>
      <c r="S34" s="188" t="s">
        <v>2783</v>
      </c>
      <c r="T34" s="143">
        <v>250</v>
      </c>
      <c r="U34" s="163"/>
      <c r="V34" s="136"/>
      <c r="W34" s="136"/>
      <c r="X34" s="143"/>
      <c r="Y34" s="131"/>
      <c r="Z34" s="136" t="s">
        <v>1486</v>
      </c>
      <c r="AA34" s="188" t="s">
        <v>2783</v>
      </c>
      <c r="AB34" s="143">
        <v>1800</v>
      </c>
      <c r="AC34" s="163"/>
      <c r="AD34" s="133">
        <f>SUMIF(C9:Y9,D9,C51:Y51)</f>
        <v>45050</v>
      </c>
    </row>
    <row r="35" spans="2:35" ht="16.5" customHeight="1">
      <c r="B35" s="174" t="s">
        <v>1429</v>
      </c>
      <c r="C35" s="200" t="s">
        <v>1362</v>
      </c>
      <c r="D35" s="143">
        <v>1150</v>
      </c>
      <c r="E35" s="163"/>
      <c r="F35" s="136" t="s">
        <v>1442</v>
      </c>
      <c r="G35" s="188" t="s">
        <v>1428</v>
      </c>
      <c r="H35" s="143">
        <v>2400</v>
      </c>
      <c r="I35" s="163"/>
      <c r="J35" s="136" t="s">
        <v>1448</v>
      </c>
      <c r="K35" s="188" t="s">
        <v>1449</v>
      </c>
      <c r="L35" s="190">
        <v>2400</v>
      </c>
      <c r="M35" s="163"/>
      <c r="N35" s="136" t="s">
        <v>1463</v>
      </c>
      <c r="O35" s="188" t="s">
        <v>1426</v>
      </c>
      <c r="P35" s="135">
        <v>650</v>
      </c>
      <c r="Q35" s="163"/>
      <c r="R35" s="136" t="s">
        <v>1471</v>
      </c>
      <c r="S35" s="202" t="s">
        <v>2784</v>
      </c>
      <c r="T35" s="143">
        <v>150</v>
      </c>
      <c r="U35" s="163"/>
      <c r="V35" s="136"/>
      <c r="W35" s="136"/>
      <c r="X35" s="143"/>
      <c r="Y35" s="131"/>
      <c r="Z35" s="136" t="s">
        <v>1487</v>
      </c>
      <c r="AA35" s="202" t="s">
        <v>2784</v>
      </c>
      <c r="AB35" s="143">
        <v>1700</v>
      </c>
      <c r="AC35" s="163"/>
      <c r="AD35" s="133"/>
    </row>
    <row r="36" spans="2:35" ht="16.5" customHeight="1">
      <c r="B36" s="164" t="s">
        <v>1430</v>
      </c>
      <c r="C36" s="200" t="s">
        <v>1431</v>
      </c>
      <c r="D36" s="143">
        <v>1350</v>
      </c>
      <c r="E36" s="163"/>
      <c r="F36" s="136" t="s">
        <v>1443</v>
      </c>
      <c r="G36" s="188" t="s">
        <v>1444</v>
      </c>
      <c r="H36" s="143">
        <v>1300</v>
      </c>
      <c r="I36" s="163"/>
      <c r="J36" s="136" t="s">
        <v>1450</v>
      </c>
      <c r="K36" s="188" t="s">
        <v>1451</v>
      </c>
      <c r="L36" s="190">
        <v>2850</v>
      </c>
      <c r="M36" s="163"/>
      <c r="N36" s="136" t="s">
        <v>1464</v>
      </c>
      <c r="O36" s="188" t="s">
        <v>1465</v>
      </c>
      <c r="P36" s="190">
        <v>600</v>
      </c>
      <c r="Q36" s="163"/>
      <c r="R36" s="136" t="s">
        <v>1472</v>
      </c>
      <c r="S36" s="188" t="s">
        <v>2785</v>
      </c>
      <c r="T36" s="143">
        <v>200</v>
      </c>
      <c r="U36" s="163"/>
      <c r="V36" s="136"/>
      <c r="W36" s="136"/>
      <c r="X36" s="143"/>
      <c r="Y36" s="131"/>
      <c r="Z36" s="136" t="s">
        <v>1488</v>
      </c>
      <c r="AA36" s="188" t="s">
        <v>2785</v>
      </c>
      <c r="AB36" s="143">
        <v>1500</v>
      </c>
      <c r="AC36" s="163"/>
      <c r="AD36" s="133" t="s">
        <v>199</v>
      </c>
    </row>
    <row r="37" spans="2:35" ht="16.5" customHeight="1">
      <c r="B37" s="164" t="s">
        <v>1432</v>
      </c>
      <c r="C37" s="200" t="s">
        <v>1433</v>
      </c>
      <c r="D37" s="143">
        <v>1700</v>
      </c>
      <c r="E37" s="163"/>
      <c r="F37" s="136" t="s">
        <v>1445</v>
      </c>
      <c r="G37" s="188" t="s">
        <v>1433</v>
      </c>
      <c r="H37" s="143">
        <v>2450</v>
      </c>
      <c r="I37" s="163"/>
      <c r="J37" s="136" t="s">
        <v>1452</v>
      </c>
      <c r="K37" s="188" t="s">
        <v>1435</v>
      </c>
      <c r="L37" s="190">
        <v>2450</v>
      </c>
      <c r="M37" s="163"/>
      <c r="N37" s="136" t="s">
        <v>1466</v>
      </c>
      <c r="O37" s="188" t="s">
        <v>1444</v>
      </c>
      <c r="P37" s="190">
        <v>3450</v>
      </c>
      <c r="Q37" s="163"/>
      <c r="R37" s="136" t="s">
        <v>1473</v>
      </c>
      <c r="S37" s="188" t="s">
        <v>2786</v>
      </c>
      <c r="T37" s="143">
        <v>300</v>
      </c>
      <c r="U37" s="163"/>
      <c r="V37" s="136"/>
      <c r="W37" s="136"/>
      <c r="X37" s="143"/>
      <c r="Y37" s="131"/>
      <c r="Z37" s="136" t="s">
        <v>1489</v>
      </c>
      <c r="AA37" s="188" t="s">
        <v>2786</v>
      </c>
      <c r="AB37" s="143">
        <v>1500</v>
      </c>
      <c r="AC37" s="163"/>
      <c r="AD37" s="170">
        <f>SUMIF(C9:Y9,E9,C51:Y51)</f>
        <v>0</v>
      </c>
    </row>
    <row r="38" spans="2:35" ht="16.5" customHeight="1">
      <c r="B38" s="164" t="s">
        <v>1434</v>
      </c>
      <c r="C38" s="200" t="s">
        <v>1435</v>
      </c>
      <c r="D38" s="143">
        <v>1050</v>
      </c>
      <c r="E38" s="163"/>
      <c r="F38" s="136"/>
      <c r="G38" s="136"/>
      <c r="H38" s="143"/>
      <c r="I38" s="131"/>
      <c r="J38" s="136" t="s">
        <v>1453</v>
      </c>
      <c r="K38" s="188" t="s">
        <v>1454</v>
      </c>
      <c r="L38" s="135">
        <v>600</v>
      </c>
      <c r="M38" s="163"/>
      <c r="N38" s="136" t="s">
        <v>1467</v>
      </c>
      <c r="O38" s="188" t="s">
        <v>1468</v>
      </c>
      <c r="P38" s="190">
        <v>1600</v>
      </c>
      <c r="Q38" s="163"/>
      <c r="R38" s="136" t="s">
        <v>1474</v>
      </c>
      <c r="S38" s="202" t="s">
        <v>2787</v>
      </c>
      <c r="T38" s="143">
        <v>150</v>
      </c>
      <c r="U38" s="163"/>
      <c r="V38" s="136"/>
      <c r="W38" s="136"/>
      <c r="X38" s="143"/>
      <c r="Y38" s="131"/>
      <c r="Z38" s="136" t="s">
        <v>1490</v>
      </c>
      <c r="AA38" s="188" t="s">
        <v>2787</v>
      </c>
      <c r="AB38" s="143">
        <v>600</v>
      </c>
      <c r="AC38" s="163"/>
      <c r="AD38" s="171" t="s">
        <v>2502</v>
      </c>
    </row>
    <row r="39" spans="2:35" ht="16.5" customHeight="1">
      <c r="B39" s="164" t="s">
        <v>1436</v>
      </c>
      <c r="C39" s="200" t="s">
        <v>1437</v>
      </c>
      <c r="D39" s="143">
        <v>400</v>
      </c>
      <c r="E39" s="163"/>
      <c r="F39" s="136"/>
      <c r="G39" s="136"/>
      <c r="H39" s="143"/>
      <c r="I39" s="131"/>
      <c r="J39" s="136" t="s">
        <v>1455</v>
      </c>
      <c r="K39" s="188" t="s">
        <v>1444</v>
      </c>
      <c r="L39" s="190">
        <v>1050</v>
      </c>
      <c r="M39" s="163"/>
      <c r="N39" s="136"/>
      <c r="O39" s="136"/>
      <c r="P39" s="143"/>
      <c r="Q39" s="131"/>
      <c r="R39" s="136" t="s">
        <v>1475</v>
      </c>
      <c r="S39" s="188" t="s">
        <v>2788</v>
      </c>
      <c r="T39" s="143">
        <v>50</v>
      </c>
      <c r="U39" s="163"/>
      <c r="V39" s="136"/>
      <c r="W39" s="136"/>
      <c r="X39" s="143"/>
      <c r="Y39" s="131"/>
      <c r="Z39" s="136" t="s">
        <v>1491</v>
      </c>
      <c r="AA39" s="188" t="s">
        <v>2788</v>
      </c>
      <c r="AB39" s="143">
        <v>800</v>
      </c>
      <c r="AC39" s="163"/>
      <c r="AD39" s="170">
        <f>AC51</f>
        <v>0</v>
      </c>
    </row>
    <row r="40" spans="2:35" ht="16.5" customHeight="1">
      <c r="B40" s="129"/>
      <c r="C40" s="136"/>
      <c r="D40" s="143"/>
      <c r="E40" s="131"/>
      <c r="F40" s="136"/>
      <c r="G40" s="136"/>
      <c r="H40" s="143"/>
      <c r="I40" s="131"/>
      <c r="J40" s="136" t="s">
        <v>1456</v>
      </c>
      <c r="K40" s="188" t="s">
        <v>1457</v>
      </c>
      <c r="L40" s="190">
        <v>1100</v>
      </c>
      <c r="M40" s="163"/>
      <c r="N40" s="136"/>
      <c r="O40" s="136"/>
      <c r="P40" s="143"/>
      <c r="Q40" s="131"/>
      <c r="R40" s="136" t="s">
        <v>1476</v>
      </c>
      <c r="S40" s="188" t="s">
        <v>2798</v>
      </c>
      <c r="T40" s="143">
        <v>100</v>
      </c>
      <c r="U40" s="163"/>
      <c r="V40" s="136"/>
      <c r="W40" s="136"/>
      <c r="X40" s="143"/>
      <c r="Y40" s="131"/>
      <c r="Z40" s="136" t="s">
        <v>1492</v>
      </c>
      <c r="AA40" s="188" t="s">
        <v>2800</v>
      </c>
      <c r="AB40" s="143">
        <v>1000</v>
      </c>
      <c r="AC40" s="163"/>
      <c r="AD40" s="133"/>
    </row>
    <row r="41" spans="2:35" ht="16.5" customHeight="1">
      <c r="B41" s="146"/>
      <c r="C41" s="136"/>
      <c r="D41" s="143"/>
      <c r="E41" s="131"/>
      <c r="F41" s="136"/>
      <c r="G41" s="136"/>
      <c r="H41" s="143"/>
      <c r="I41" s="131"/>
      <c r="J41" s="136" t="s">
        <v>1458</v>
      </c>
      <c r="K41" s="188" t="s">
        <v>1433</v>
      </c>
      <c r="L41" s="190">
        <v>1700</v>
      </c>
      <c r="M41" s="163"/>
      <c r="N41" s="136"/>
      <c r="O41" s="136"/>
      <c r="P41" s="143"/>
      <c r="Q41" s="131"/>
      <c r="R41" s="136" t="s">
        <v>1477</v>
      </c>
      <c r="S41" s="188" t="s">
        <v>2799</v>
      </c>
      <c r="T41" s="143">
        <v>100</v>
      </c>
      <c r="U41" s="163"/>
      <c r="V41" s="136"/>
      <c r="W41" s="136"/>
      <c r="X41" s="143"/>
      <c r="Y41" s="131"/>
      <c r="Z41" s="136" t="s">
        <v>1493</v>
      </c>
      <c r="AA41" s="188" t="s">
        <v>2801</v>
      </c>
      <c r="AB41" s="143">
        <v>500</v>
      </c>
      <c r="AC41" s="163"/>
      <c r="AD41" s="133"/>
    </row>
    <row r="42" spans="2:35" ht="16.5" customHeight="1">
      <c r="B42" s="121"/>
      <c r="C42" s="136"/>
      <c r="D42" s="143"/>
      <c r="E42" s="131"/>
      <c r="F42" s="136"/>
      <c r="G42" s="136"/>
      <c r="H42" s="143"/>
      <c r="I42" s="131"/>
      <c r="J42" s="136" t="s">
        <v>1459</v>
      </c>
      <c r="K42" s="188" t="s">
        <v>1460</v>
      </c>
      <c r="L42" s="190">
        <v>1050</v>
      </c>
      <c r="M42" s="163"/>
      <c r="N42" s="136"/>
      <c r="O42" s="136"/>
      <c r="P42" s="143"/>
      <c r="Q42" s="131"/>
      <c r="R42" s="136" t="s">
        <v>1478</v>
      </c>
      <c r="S42" s="188" t="s">
        <v>2809</v>
      </c>
      <c r="T42" s="143">
        <v>150</v>
      </c>
      <c r="U42" s="163"/>
      <c r="V42" s="136"/>
      <c r="W42" s="136"/>
      <c r="X42" s="143"/>
      <c r="Y42" s="131"/>
      <c r="Z42" s="136" t="s">
        <v>1494</v>
      </c>
      <c r="AA42" s="188" t="s">
        <v>2802</v>
      </c>
      <c r="AB42" s="143">
        <v>1500</v>
      </c>
      <c r="AC42" s="163"/>
      <c r="AD42" s="133"/>
    </row>
    <row r="43" spans="2:35" ht="16.5" customHeight="1">
      <c r="B43" s="122" t="s">
        <v>146</v>
      </c>
      <c r="C43" s="136"/>
      <c r="D43" s="143"/>
      <c r="E43" s="131"/>
      <c r="F43" s="136"/>
      <c r="G43" s="136"/>
      <c r="H43" s="143"/>
      <c r="I43" s="131"/>
      <c r="J43" s="136"/>
      <c r="K43" s="136"/>
      <c r="L43" s="143"/>
      <c r="M43" s="131"/>
      <c r="N43" s="136"/>
      <c r="O43" s="136"/>
      <c r="P43" s="143"/>
      <c r="Q43" s="131"/>
      <c r="R43" s="136" t="s">
        <v>1479</v>
      </c>
      <c r="S43" s="188" t="s">
        <v>2810</v>
      </c>
      <c r="T43" s="143">
        <v>100</v>
      </c>
      <c r="U43" s="163"/>
      <c r="V43" s="136"/>
      <c r="W43" s="136"/>
      <c r="X43" s="143"/>
      <c r="Y43" s="131"/>
      <c r="Z43" s="136" t="s">
        <v>1495</v>
      </c>
      <c r="AA43" s="188" t="s">
        <v>2798</v>
      </c>
      <c r="AB43" s="143">
        <v>1500</v>
      </c>
      <c r="AC43" s="163"/>
      <c r="AD43" s="133"/>
    </row>
    <row r="44" spans="2:35" ht="16.5" customHeight="1">
      <c r="B44" s="129" t="s">
        <v>150</v>
      </c>
      <c r="C44" s="136"/>
      <c r="D44" s="143"/>
      <c r="E44" s="131"/>
      <c r="F44" s="136"/>
      <c r="G44" s="136"/>
      <c r="H44" s="143"/>
      <c r="I44" s="131"/>
      <c r="J44" s="136"/>
      <c r="K44" s="136"/>
      <c r="L44" s="143"/>
      <c r="M44" s="131"/>
      <c r="N44" s="136"/>
      <c r="O44" s="136"/>
      <c r="P44" s="143"/>
      <c r="Q44" s="131"/>
      <c r="R44" s="136" t="s">
        <v>1480</v>
      </c>
      <c r="S44" s="202" t="s">
        <v>2811</v>
      </c>
      <c r="T44" s="143">
        <v>50</v>
      </c>
      <c r="U44" s="163"/>
      <c r="V44" s="136"/>
      <c r="W44" s="136"/>
      <c r="X44" s="143"/>
      <c r="Y44" s="131"/>
      <c r="Z44" s="136" t="s">
        <v>1496</v>
      </c>
      <c r="AA44" s="188" t="s">
        <v>2799</v>
      </c>
      <c r="AB44" s="143">
        <v>1300</v>
      </c>
      <c r="AC44" s="163"/>
      <c r="AD44" s="133"/>
    </row>
    <row r="45" spans="2:35" ht="16.5" customHeight="1">
      <c r="B45" s="129" t="s">
        <v>151</v>
      </c>
      <c r="C45" s="136"/>
      <c r="D45" s="143"/>
      <c r="E45" s="131"/>
      <c r="F45" s="136"/>
      <c r="G45" s="136"/>
      <c r="H45" s="143"/>
      <c r="I45" s="131"/>
      <c r="J45" s="136"/>
      <c r="K45" s="136"/>
      <c r="L45" s="143"/>
      <c r="M45" s="131"/>
      <c r="N45" s="136"/>
      <c r="O45" s="136"/>
      <c r="P45" s="143"/>
      <c r="Q45" s="131"/>
      <c r="R45" s="136" t="s">
        <v>1481</v>
      </c>
      <c r="S45" s="188" t="s">
        <v>2812</v>
      </c>
      <c r="T45" s="143">
        <v>100</v>
      </c>
      <c r="U45" s="163"/>
      <c r="V45" s="136"/>
      <c r="W45" s="136"/>
      <c r="X45" s="143"/>
      <c r="Y45" s="131"/>
      <c r="Z45" s="136"/>
      <c r="AA45" s="136"/>
      <c r="AB45" s="143"/>
      <c r="AC45" s="131"/>
      <c r="AD45" s="133"/>
    </row>
    <row r="46" spans="2:35" ht="16.5" customHeight="1">
      <c r="B46" s="147"/>
      <c r="C46" s="136"/>
      <c r="D46" s="143"/>
      <c r="E46" s="131"/>
      <c r="F46" s="136"/>
      <c r="G46" s="136"/>
      <c r="H46" s="143"/>
      <c r="I46" s="131"/>
      <c r="J46" s="136"/>
      <c r="K46" s="136"/>
      <c r="L46" s="143"/>
      <c r="M46" s="131"/>
      <c r="N46" s="136"/>
      <c r="O46" s="136"/>
      <c r="P46" s="143"/>
      <c r="Q46" s="131"/>
      <c r="R46" s="136" t="s">
        <v>1482</v>
      </c>
      <c r="S46" s="202" t="s">
        <v>2813</v>
      </c>
      <c r="T46" s="143">
        <v>50</v>
      </c>
      <c r="U46" s="163"/>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t="s">
        <v>1483</v>
      </c>
      <c r="S47" s="188" t="s">
        <v>2814</v>
      </c>
      <c r="T47" s="143">
        <v>50</v>
      </c>
      <c r="U47" s="163"/>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t="s">
        <v>1484</v>
      </c>
      <c r="S48" s="188" t="s">
        <v>2815</v>
      </c>
      <c r="T48" s="143">
        <v>100</v>
      </c>
      <c r="U48" s="163"/>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SUM(D33:D50)</f>
        <v>8350</v>
      </c>
      <c r="E51" s="150">
        <f>SUM(E33:E50)</f>
        <v>0</v>
      </c>
      <c r="F51" s="144">
        <f t="shared" ref="F51:Z51" si="0">SUM(F43:F50)</f>
        <v>0</v>
      </c>
      <c r="G51" s="144"/>
      <c r="H51" s="149">
        <f>SUM(H33:H50)</f>
        <v>8850</v>
      </c>
      <c r="I51" s="150">
        <f>SUM(I33:I50)</f>
        <v>0</v>
      </c>
      <c r="J51" s="146">
        <f t="shared" si="0"/>
        <v>0</v>
      </c>
      <c r="K51" s="144"/>
      <c r="L51" s="149">
        <f>SUM(L33:L50)</f>
        <v>18350</v>
      </c>
      <c r="M51" s="150">
        <f>SUM(M33:M50)</f>
        <v>0</v>
      </c>
      <c r="N51" s="144">
        <f t="shared" si="0"/>
        <v>0</v>
      </c>
      <c r="O51" s="144"/>
      <c r="P51" s="149">
        <f>SUM(P33:P50)</f>
        <v>7550</v>
      </c>
      <c r="Q51" s="150">
        <f>SUM(Q33:Q50)</f>
        <v>0</v>
      </c>
      <c r="R51" s="144">
        <f t="shared" si="0"/>
        <v>0</v>
      </c>
      <c r="S51" s="144"/>
      <c r="T51" s="149">
        <f>SUM(T33:T50)</f>
        <v>1950</v>
      </c>
      <c r="U51" s="150">
        <f>SUM(U33:U50)</f>
        <v>0</v>
      </c>
      <c r="V51" s="144">
        <f t="shared" si="0"/>
        <v>0</v>
      </c>
      <c r="W51" s="144"/>
      <c r="X51" s="149">
        <f>SUM(X33:X50)</f>
        <v>0</v>
      </c>
      <c r="Y51" s="150">
        <f>SUM(Y33:Y50)</f>
        <v>0</v>
      </c>
      <c r="Z51" s="144">
        <f t="shared" si="0"/>
        <v>0</v>
      </c>
      <c r="AA51" s="144"/>
      <c r="AB51" s="149">
        <f>SUM(AB33:AB50)</f>
        <v>14150</v>
      </c>
      <c r="AC51" s="150">
        <f>SUM(AC33:AC50)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7">
    <cfRule type="expression" dxfId="389" priority="1" stopIfTrue="1">
      <formula>D11&lt;E11</formula>
    </cfRule>
    <cfRule type="expression" dxfId="388" priority="2" stopIfTrue="1">
      <formula>MOD(E11,50)&gt;0</formula>
    </cfRule>
  </conditionalFormatting>
  <conditionalFormatting sqref="E33:E39">
    <cfRule type="expression" dxfId="387" priority="139" stopIfTrue="1">
      <formula>D33&lt;E33</formula>
    </cfRule>
    <cfRule type="expression" dxfId="386" priority="140" stopIfTrue="1">
      <formula>MOD(E33,50)&gt;0</formula>
    </cfRule>
  </conditionalFormatting>
  <conditionalFormatting sqref="I11:I18">
    <cfRule type="expression" dxfId="385" priority="15" stopIfTrue="1">
      <formula>H11&lt;I11</formula>
    </cfRule>
    <cfRule type="expression" dxfId="384" priority="16" stopIfTrue="1">
      <formula>MOD(I11,50)&gt;0</formula>
    </cfRule>
  </conditionalFormatting>
  <conditionalFormatting sqref="I33:I37">
    <cfRule type="expression" dxfId="383" priority="153" stopIfTrue="1">
      <formula>H33&lt;I33</formula>
    </cfRule>
    <cfRule type="expression" dxfId="382" priority="154" stopIfTrue="1">
      <formula>MOD(I33,50)&gt;0</formula>
    </cfRule>
  </conditionalFormatting>
  <conditionalFormatting sqref="M11:M23">
    <cfRule type="expression" dxfId="381" priority="31" stopIfTrue="1">
      <formula>L11&lt;M11</formula>
    </cfRule>
    <cfRule type="expression" dxfId="380" priority="32" stopIfTrue="1">
      <formula>MOD(M11,50)&gt;0</formula>
    </cfRule>
  </conditionalFormatting>
  <conditionalFormatting sqref="M33:M42">
    <cfRule type="expression" dxfId="379" priority="163" stopIfTrue="1">
      <formula>L33&lt;M33</formula>
    </cfRule>
    <cfRule type="expression" dxfId="378" priority="164" stopIfTrue="1">
      <formula>MOD(M33,50)&gt;0</formula>
    </cfRule>
  </conditionalFormatting>
  <conditionalFormatting sqref="Q11:Q19">
    <cfRule type="expression" dxfId="377" priority="57" stopIfTrue="1">
      <formula>P11&lt;Q11</formula>
    </cfRule>
    <cfRule type="expression" dxfId="376" priority="58" stopIfTrue="1">
      <formula>MOD(Q11,50)&gt;0</formula>
    </cfRule>
  </conditionalFormatting>
  <conditionalFormatting sqref="Q33:Q38">
    <cfRule type="expression" dxfId="375" priority="183" stopIfTrue="1">
      <formula>P33&lt;Q33</formula>
    </cfRule>
    <cfRule type="expression" dxfId="374" priority="184" stopIfTrue="1">
      <formula>MOD(Q33,50)&gt;0</formula>
    </cfRule>
  </conditionalFormatting>
  <conditionalFormatting sqref="U11:U29">
    <cfRule type="expression" dxfId="373" priority="75" stopIfTrue="1">
      <formula>T11&lt;U11</formula>
    </cfRule>
    <cfRule type="expression" dxfId="372" priority="76" stopIfTrue="1">
      <formula>MOD(U11,50)&gt;0</formula>
    </cfRule>
  </conditionalFormatting>
  <conditionalFormatting sqref="U33:U48">
    <cfRule type="expression" dxfId="371" priority="195" stopIfTrue="1">
      <formula>T33&lt;U33</formula>
    </cfRule>
    <cfRule type="expression" dxfId="370" priority="196" stopIfTrue="1">
      <formula>MOD(U33,50)&gt;0</formula>
    </cfRule>
  </conditionalFormatting>
  <conditionalFormatting sqref="AC11:AC23">
    <cfRule type="expression" dxfId="369" priority="113" stopIfTrue="1">
      <formula>AB11&lt;AC11</formula>
    </cfRule>
    <cfRule type="expression" dxfId="368" priority="114" stopIfTrue="1">
      <formula>MOD(AC11,50)&gt;0</formula>
    </cfRule>
  </conditionalFormatting>
  <conditionalFormatting sqref="AC33:AC44">
    <cfRule type="expression" dxfId="367" priority="227" stopIfTrue="1">
      <formula>AB33&lt;AC33</formula>
    </cfRule>
    <cfRule type="expression" dxfId="366" priority="228" stopIfTrue="1">
      <formula>MOD(AC33,50)&gt;0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33:AC44 U33:U48 Q33:Q38 M33:M42 I33:I37 E33:E39 AC11:AC23 U11:U29 Q11:Q19 M11:M23 I11:I18 E11:E17" xr:uid="{00000000-0002-0000-1000-000000000000}">
      <formula1>NOT(OR(D11&lt;E11,MOD(E11,50)&gt;0))</formula1>
    </dataValidation>
  </dataValidations>
  <hyperlinks>
    <hyperlink ref="C3" location="一番最初に入力して下さい!E7" tooltip="入力シートへ" display="一番最初に入力して下さい!E7" xr:uid="{00000000-0004-0000-1000-000000000000}"/>
    <hyperlink ref="C5" location="一番最初に入力して下さい!E8" tooltip="入力シートへ" display="一番最初に入力して下さい!E8" xr:uid="{00000000-0004-0000-1000-000001000000}"/>
    <hyperlink ref="I3" location="一番最初に入力して下さい!E5" tooltip="入力シートへ" display="一番最初に入力して下さい!E5" xr:uid="{00000000-0004-0000-1000-000002000000}"/>
    <hyperlink ref="P3" location="一番最初に入力して下さい!E9" tooltip="入力シートへ" display="一番最初に入力して下さい!E9" xr:uid="{00000000-0004-0000-1000-000003000000}"/>
    <hyperlink ref="I5" location="一番最初に入力して下さい!E11" tooltip="入力シートへ" display="一番最初に入力して下さい!E11" xr:uid="{00000000-0004-0000-1000-000004000000}"/>
    <hyperlink ref="O5" location="一番最初に入力して下さい!E12" tooltip="入力シートへ" display="一番最初に入力して下さい!E12" xr:uid="{00000000-0004-0000-1000-000005000000}"/>
    <hyperlink ref="S5" location="一番最初に入力して下さい!E13" tooltip="入力シートへ" display="一番最初に入力して下さい!E13" xr:uid="{00000000-0004-0000-1000-000006000000}"/>
    <hyperlink ref="C10" location="大阪府総部数合計表!B13" tooltip="集計シートへ" display="大阪府総部数合計表!B13" xr:uid="{00000000-0004-0000-1000-0000A9000000}"/>
    <hyperlink ref="C32" location="大阪府総部数合計表!B14" tooltip="集計シートへ" display="大阪府総部数合計表!B14" xr:uid="{00000000-0004-0000-1000-0000AA000000}"/>
  </hyperlinks>
  <printOptions horizontalCentered="1" verticalCentered="1"/>
  <pageMargins left="0" right="0" top="0" bottom="0" header="0" footer="0"/>
  <pageSetup paperSize="9" scale="65" orientation="landscape"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6DFFAF"/>
  </sheetPr>
  <dimension ref="A1:AI58"/>
  <sheetViews>
    <sheetView showGridLines="0" zoomScale="85" zoomScaleNormal="85" workbookViewId="0">
      <selection activeCell="W49" sqref="W49"/>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1497</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1498</v>
      </c>
      <c r="C11" s="186" t="s">
        <v>1499</v>
      </c>
      <c r="D11" s="124">
        <v>2350</v>
      </c>
      <c r="E11" s="162"/>
      <c r="F11" s="123" t="s">
        <v>1500</v>
      </c>
      <c r="G11" s="187" t="s">
        <v>1501</v>
      </c>
      <c r="H11" s="194">
        <v>1250</v>
      </c>
      <c r="I11" s="162"/>
      <c r="J11" s="123" t="s">
        <v>1506</v>
      </c>
      <c r="K11" s="187" t="s">
        <v>1501</v>
      </c>
      <c r="L11" s="194">
        <v>1300</v>
      </c>
      <c r="M11" s="162"/>
      <c r="N11" s="126" t="s">
        <v>1516</v>
      </c>
      <c r="O11" s="187" t="s">
        <v>1501</v>
      </c>
      <c r="P11" s="124">
        <v>400</v>
      </c>
      <c r="Q11" s="162"/>
      <c r="R11" s="123" t="s">
        <v>1521</v>
      </c>
      <c r="S11" s="191" t="s">
        <v>2816</v>
      </c>
      <c r="T11" s="124">
        <v>250</v>
      </c>
      <c r="U11" s="162"/>
      <c r="V11" s="127"/>
      <c r="W11" s="123"/>
      <c r="X11" s="124"/>
      <c r="Y11" s="125"/>
      <c r="Z11" s="127" t="s">
        <v>1527</v>
      </c>
      <c r="AA11" s="187" t="s">
        <v>2817</v>
      </c>
      <c r="AB11" s="124">
        <v>2000</v>
      </c>
      <c r="AC11" s="162"/>
      <c r="AD11" s="128" t="s">
        <v>198</v>
      </c>
    </row>
    <row r="12" spans="1:32" ht="16.5" customHeight="1">
      <c r="B12" s="174" t="s">
        <v>147</v>
      </c>
      <c r="C12" s="132"/>
      <c r="D12" s="130"/>
      <c r="E12" s="131"/>
      <c r="F12" s="132" t="s">
        <v>1502</v>
      </c>
      <c r="G12" s="188" t="s">
        <v>1503</v>
      </c>
      <c r="H12" s="190">
        <v>1450</v>
      </c>
      <c r="I12" s="163"/>
      <c r="J12" s="132" t="s">
        <v>1507</v>
      </c>
      <c r="K12" s="188" t="s">
        <v>1508</v>
      </c>
      <c r="L12" s="190">
        <v>1500</v>
      </c>
      <c r="M12" s="163"/>
      <c r="N12" s="132" t="s">
        <v>1517</v>
      </c>
      <c r="O12" s="188" t="s">
        <v>1510</v>
      </c>
      <c r="P12" s="190">
        <v>450</v>
      </c>
      <c r="Q12" s="163"/>
      <c r="R12" s="132" t="s">
        <v>1522</v>
      </c>
      <c r="S12" s="192" t="s">
        <v>2824</v>
      </c>
      <c r="T12" s="130">
        <v>100</v>
      </c>
      <c r="U12" s="163"/>
      <c r="V12" s="127"/>
      <c r="W12" s="127"/>
      <c r="X12" s="130"/>
      <c r="Y12" s="131"/>
      <c r="Z12" s="127" t="s">
        <v>1528</v>
      </c>
      <c r="AA12" s="188" t="s">
        <v>2825</v>
      </c>
      <c r="AB12" s="130">
        <v>700</v>
      </c>
      <c r="AC12" s="163"/>
      <c r="AD12" s="133">
        <f>SUMIF(C9:Y9,D9,C20:Y20)</f>
        <v>19600</v>
      </c>
    </row>
    <row r="13" spans="1:32" ht="16.5" customHeight="1">
      <c r="B13" s="134" t="s">
        <v>148</v>
      </c>
      <c r="C13" s="127"/>
      <c r="D13" s="135"/>
      <c r="E13" s="131"/>
      <c r="F13" s="136" t="s">
        <v>1504</v>
      </c>
      <c r="G13" s="188" t="s">
        <v>1505</v>
      </c>
      <c r="H13" s="190">
        <v>950</v>
      </c>
      <c r="I13" s="163"/>
      <c r="J13" s="136" t="s">
        <v>1509</v>
      </c>
      <c r="K13" s="188" t="s">
        <v>1510</v>
      </c>
      <c r="L13" s="135">
        <v>1450</v>
      </c>
      <c r="M13" s="163"/>
      <c r="N13" s="136" t="s">
        <v>1518</v>
      </c>
      <c r="O13" s="188" t="s">
        <v>1519</v>
      </c>
      <c r="P13" s="190">
        <v>300</v>
      </c>
      <c r="Q13" s="163"/>
      <c r="R13" s="132" t="s">
        <v>1523</v>
      </c>
      <c r="S13" s="192" t="s">
        <v>2836</v>
      </c>
      <c r="T13" s="135">
        <v>100</v>
      </c>
      <c r="U13" s="163"/>
      <c r="V13" s="136"/>
      <c r="W13" s="127"/>
      <c r="X13" s="135"/>
      <c r="Y13" s="131"/>
      <c r="Z13" s="136" t="s">
        <v>1529</v>
      </c>
      <c r="AA13" s="202" t="s">
        <v>2826</v>
      </c>
      <c r="AB13" s="135">
        <v>1600</v>
      </c>
      <c r="AC13" s="163"/>
      <c r="AD13" s="133"/>
    </row>
    <row r="14" spans="1:32" ht="16.5" customHeight="1">
      <c r="B14" s="129" t="s">
        <v>149</v>
      </c>
      <c r="C14" s="132"/>
      <c r="D14" s="135"/>
      <c r="E14" s="131"/>
      <c r="F14" s="136"/>
      <c r="G14" s="132"/>
      <c r="H14" s="135"/>
      <c r="I14" s="131"/>
      <c r="J14" s="136" t="s">
        <v>1511</v>
      </c>
      <c r="K14" s="188" t="s">
        <v>1512</v>
      </c>
      <c r="L14" s="190">
        <v>3200</v>
      </c>
      <c r="M14" s="163"/>
      <c r="N14" s="136" t="s">
        <v>1520</v>
      </c>
      <c r="O14" s="188" t="s">
        <v>1505</v>
      </c>
      <c r="P14" s="190">
        <v>2050</v>
      </c>
      <c r="Q14" s="163"/>
      <c r="R14" s="132" t="s">
        <v>1524</v>
      </c>
      <c r="S14" s="192" t="s">
        <v>2837</v>
      </c>
      <c r="T14" s="135">
        <v>50</v>
      </c>
      <c r="U14" s="163"/>
      <c r="V14" s="136"/>
      <c r="W14" s="132"/>
      <c r="X14" s="135"/>
      <c r="Y14" s="131"/>
      <c r="Z14" s="136" t="s">
        <v>1530</v>
      </c>
      <c r="AA14" s="188" t="s">
        <v>2827</v>
      </c>
      <c r="AB14" s="135">
        <v>1100</v>
      </c>
      <c r="AC14" s="163"/>
      <c r="AD14" s="133" t="s">
        <v>200</v>
      </c>
    </row>
    <row r="15" spans="1:32" ht="16.5" customHeight="1">
      <c r="B15" s="137"/>
      <c r="C15" s="132"/>
      <c r="D15" s="135"/>
      <c r="E15" s="131"/>
      <c r="F15" s="136"/>
      <c r="G15" s="132"/>
      <c r="H15" s="135"/>
      <c r="I15" s="131"/>
      <c r="J15" s="136" t="s">
        <v>1513</v>
      </c>
      <c r="K15" s="188" t="s">
        <v>1514</v>
      </c>
      <c r="L15" s="190">
        <v>1450</v>
      </c>
      <c r="M15" s="163"/>
      <c r="N15" s="136"/>
      <c r="O15" s="132"/>
      <c r="P15" s="135"/>
      <c r="Q15" s="131"/>
      <c r="R15" s="132" t="s">
        <v>1525</v>
      </c>
      <c r="S15" s="192" t="s">
        <v>2838</v>
      </c>
      <c r="T15" s="135">
        <v>100</v>
      </c>
      <c r="U15" s="163"/>
      <c r="V15" s="136"/>
      <c r="W15" s="132"/>
      <c r="X15" s="135"/>
      <c r="Y15" s="131"/>
      <c r="Z15" s="136"/>
      <c r="AA15" s="132"/>
      <c r="AB15" s="135"/>
      <c r="AC15" s="131"/>
      <c r="AD15" s="170">
        <f>SUMIF(C9:Y9,E9,C20:Y20)</f>
        <v>0</v>
      </c>
    </row>
    <row r="16" spans="1:32" ht="16.5" customHeight="1">
      <c r="B16" s="129"/>
      <c r="C16" s="132"/>
      <c r="D16" s="135"/>
      <c r="E16" s="131"/>
      <c r="F16" s="136"/>
      <c r="G16" s="132"/>
      <c r="H16" s="135"/>
      <c r="I16" s="131"/>
      <c r="J16" s="132" t="s">
        <v>1515</v>
      </c>
      <c r="K16" s="188" t="s">
        <v>1505</v>
      </c>
      <c r="L16" s="190">
        <v>850</v>
      </c>
      <c r="M16" s="163"/>
      <c r="N16" s="136"/>
      <c r="O16" s="132"/>
      <c r="P16" s="135"/>
      <c r="Q16" s="131"/>
      <c r="R16" s="138" t="s">
        <v>1526</v>
      </c>
      <c r="S16" s="192" t="s">
        <v>2839</v>
      </c>
      <c r="T16" s="135">
        <v>50</v>
      </c>
      <c r="U16" s="163"/>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AC20</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c r="S19" s="136"/>
      <c r="T19" s="143"/>
      <c r="U19" s="131"/>
      <c r="V19" s="136"/>
      <c r="W19" s="136"/>
      <c r="X19" s="143"/>
      <c r="Y19" s="131"/>
      <c r="Z19" s="136"/>
      <c r="AA19" s="136"/>
      <c r="AB19" s="143"/>
      <c r="AC19" s="131"/>
      <c r="AD19" s="133"/>
      <c r="AF19" s="142"/>
    </row>
    <row r="20" spans="2:32" ht="16.5" customHeight="1">
      <c r="B20" s="134"/>
      <c r="C20" s="136" t="s">
        <v>59</v>
      </c>
      <c r="D20" s="143">
        <f>SUM(D11:D19)</f>
        <v>2350</v>
      </c>
      <c r="E20" s="165">
        <f>SUM(E11:E19)</f>
        <v>0</v>
      </c>
      <c r="F20" s="136"/>
      <c r="G20" s="136"/>
      <c r="H20" s="143">
        <f>SUM(H11:H19)</f>
        <v>3650</v>
      </c>
      <c r="I20" s="165">
        <f>SUM(I11:I19)</f>
        <v>0</v>
      </c>
      <c r="J20" s="136"/>
      <c r="K20" s="136"/>
      <c r="L20" s="143">
        <f>SUM(L11:L19)</f>
        <v>9750</v>
      </c>
      <c r="M20" s="165">
        <f>SUM(M11:M19)</f>
        <v>0</v>
      </c>
      <c r="N20" s="136"/>
      <c r="O20" s="136"/>
      <c r="P20" s="143">
        <f>SUM(P11:P19)</f>
        <v>3200</v>
      </c>
      <c r="Q20" s="165">
        <f>SUM(Q11:Q19)</f>
        <v>0</v>
      </c>
      <c r="R20" s="136"/>
      <c r="S20" s="136"/>
      <c r="T20" s="143">
        <f>SUM(T11:T19)</f>
        <v>650</v>
      </c>
      <c r="U20" s="165">
        <f>SUM(U11:U19)</f>
        <v>0</v>
      </c>
      <c r="V20" s="136"/>
      <c r="W20" s="136"/>
      <c r="X20" s="143">
        <f>SUM(X11:X19)</f>
        <v>0</v>
      </c>
      <c r="Y20" s="165">
        <f>SUM(Y11:Y19)</f>
        <v>0</v>
      </c>
      <c r="Z20" s="136"/>
      <c r="AA20" s="136"/>
      <c r="AB20" s="143">
        <f>SUM(AB11:AB19)</f>
        <v>5400</v>
      </c>
      <c r="AC20" s="165">
        <f>SUM(AC11:AC19)</f>
        <v>0</v>
      </c>
      <c r="AD20" s="133"/>
      <c r="AF20" s="142"/>
    </row>
    <row r="21" spans="2:32" s="183" customFormat="1" ht="16.5" customHeight="1">
      <c r="B21" s="195"/>
      <c r="C21" s="196" t="s">
        <v>1531</v>
      </c>
      <c r="D21" s="169"/>
      <c r="E21" s="169"/>
      <c r="F21" s="197"/>
      <c r="G21" s="197"/>
      <c r="H21" s="169"/>
      <c r="I21" s="169"/>
      <c r="J21" s="197"/>
      <c r="K21" s="197"/>
      <c r="L21" s="169"/>
      <c r="M21" s="169"/>
      <c r="N21" s="197"/>
      <c r="O21" s="197"/>
      <c r="P21" s="169"/>
      <c r="Q21" s="169"/>
      <c r="R21" s="197"/>
      <c r="S21" s="197"/>
      <c r="T21" s="169"/>
      <c r="U21" s="169"/>
      <c r="V21" s="197"/>
      <c r="W21" s="197"/>
      <c r="X21" s="169"/>
      <c r="Y21" s="169"/>
      <c r="Z21" s="197"/>
      <c r="AA21" s="197"/>
      <c r="AB21" s="169"/>
      <c r="AC21" s="169"/>
      <c r="AD21" s="198"/>
      <c r="AF21" s="142"/>
    </row>
    <row r="22" spans="2:32" ht="16.5" customHeight="1">
      <c r="B22" s="164" t="s">
        <v>1532</v>
      </c>
      <c r="C22" s="186" t="s">
        <v>1533</v>
      </c>
      <c r="D22" s="167">
        <v>800</v>
      </c>
      <c r="E22" s="172"/>
      <c r="F22" s="166" t="s">
        <v>1538</v>
      </c>
      <c r="G22" s="187" t="s">
        <v>1539</v>
      </c>
      <c r="H22" s="194">
        <v>1450</v>
      </c>
      <c r="I22" s="172"/>
      <c r="J22" s="166" t="s">
        <v>1545</v>
      </c>
      <c r="K22" s="187" t="s">
        <v>1533</v>
      </c>
      <c r="L22" s="194">
        <v>1800</v>
      </c>
      <c r="M22" s="172"/>
      <c r="N22" s="166" t="s">
        <v>1549</v>
      </c>
      <c r="O22" s="187" t="s">
        <v>1533</v>
      </c>
      <c r="P22" s="194">
        <v>1200</v>
      </c>
      <c r="Q22" s="172"/>
      <c r="R22" s="166" t="s">
        <v>1556</v>
      </c>
      <c r="S22" s="187" t="s">
        <v>2818</v>
      </c>
      <c r="T22" s="167">
        <v>150</v>
      </c>
      <c r="U22" s="172"/>
      <c r="V22" s="166"/>
      <c r="W22" s="166"/>
      <c r="X22" s="167"/>
      <c r="Y22" s="168"/>
      <c r="Z22" s="166" t="s">
        <v>1563</v>
      </c>
      <c r="AA22" s="187" t="s">
        <v>2818</v>
      </c>
      <c r="AB22" s="167">
        <v>1200</v>
      </c>
      <c r="AC22" s="172"/>
      <c r="AD22" s="133" t="s">
        <v>197</v>
      </c>
      <c r="AF22" s="142"/>
    </row>
    <row r="23" spans="2:32" ht="16.5" customHeight="1">
      <c r="B23" s="164" t="s">
        <v>1534</v>
      </c>
      <c r="C23" s="200" t="s">
        <v>1535</v>
      </c>
      <c r="D23" s="143">
        <v>1500</v>
      </c>
      <c r="E23" s="163"/>
      <c r="F23" s="136" t="s">
        <v>1540</v>
      </c>
      <c r="G23" s="188" t="s">
        <v>1537</v>
      </c>
      <c r="H23" s="135">
        <v>2450</v>
      </c>
      <c r="I23" s="163"/>
      <c r="J23" s="136" t="s">
        <v>1546</v>
      </c>
      <c r="K23" s="188" t="s">
        <v>1535</v>
      </c>
      <c r="L23" s="190">
        <v>2200</v>
      </c>
      <c r="M23" s="163"/>
      <c r="N23" s="136" t="s">
        <v>1550</v>
      </c>
      <c r="O23" s="188" t="s">
        <v>1535</v>
      </c>
      <c r="P23" s="190">
        <v>800</v>
      </c>
      <c r="Q23" s="163"/>
      <c r="R23" s="136" t="s">
        <v>1557</v>
      </c>
      <c r="S23" s="188" t="s">
        <v>2819</v>
      </c>
      <c r="T23" s="143">
        <v>300</v>
      </c>
      <c r="U23" s="163"/>
      <c r="V23" s="136"/>
      <c r="W23" s="136"/>
      <c r="X23" s="143"/>
      <c r="Y23" s="131"/>
      <c r="Z23" s="136" t="s">
        <v>1564</v>
      </c>
      <c r="AA23" s="188" t="s">
        <v>2819</v>
      </c>
      <c r="AB23" s="143">
        <v>2800</v>
      </c>
      <c r="AC23" s="163"/>
      <c r="AD23" s="133">
        <f>SUMIF(C9:Y9,D9,C32:Y32)</f>
        <v>24200</v>
      </c>
      <c r="AF23" s="142"/>
    </row>
    <row r="24" spans="2:32" ht="16.5" customHeight="1">
      <c r="B24" s="164" t="s">
        <v>1536</v>
      </c>
      <c r="C24" s="200" t="s">
        <v>1537</v>
      </c>
      <c r="D24" s="143">
        <v>2850</v>
      </c>
      <c r="E24" s="163"/>
      <c r="F24" s="136" t="s">
        <v>1541</v>
      </c>
      <c r="G24" s="188" t="s">
        <v>1542</v>
      </c>
      <c r="H24" s="190">
        <v>450</v>
      </c>
      <c r="I24" s="163"/>
      <c r="J24" s="136" t="s">
        <v>1547</v>
      </c>
      <c r="K24" s="188" t="s">
        <v>1548</v>
      </c>
      <c r="L24" s="190">
        <v>3700</v>
      </c>
      <c r="M24" s="163"/>
      <c r="N24" s="136" t="s">
        <v>1551</v>
      </c>
      <c r="O24" s="188" t="s">
        <v>1544</v>
      </c>
      <c r="P24" s="190">
        <v>1000</v>
      </c>
      <c r="Q24" s="163"/>
      <c r="R24" s="136" t="s">
        <v>1558</v>
      </c>
      <c r="S24" s="188" t="s">
        <v>2820</v>
      </c>
      <c r="T24" s="143">
        <v>400</v>
      </c>
      <c r="U24" s="163"/>
      <c r="V24" s="136"/>
      <c r="W24" s="136"/>
      <c r="X24" s="143"/>
      <c r="Y24" s="131"/>
      <c r="Z24" s="136" t="s">
        <v>1565</v>
      </c>
      <c r="AA24" s="188" t="s">
        <v>2820</v>
      </c>
      <c r="AB24" s="143">
        <v>3500</v>
      </c>
      <c r="AC24" s="163"/>
      <c r="AD24" s="133"/>
      <c r="AF24" s="142"/>
    </row>
    <row r="25" spans="2:32" ht="16.5" customHeight="1">
      <c r="B25" s="134"/>
      <c r="C25" s="136"/>
      <c r="D25" s="143"/>
      <c r="E25" s="131"/>
      <c r="F25" s="136" t="s">
        <v>1543</v>
      </c>
      <c r="G25" s="188" t="s">
        <v>1544</v>
      </c>
      <c r="H25" s="190">
        <v>1100</v>
      </c>
      <c r="I25" s="163"/>
      <c r="J25" s="136"/>
      <c r="K25" s="136"/>
      <c r="L25" s="143"/>
      <c r="M25" s="131"/>
      <c r="N25" s="136" t="s">
        <v>1552</v>
      </c>
      <c r="O25" s="188" t="s">
        <v>1553</v>
      </c>
      <c r="P25" s="190">
        <v>1200</v>
      </c>
      <c r="Q25" s="163"/>
      <c r="R25" s="136" t="s">
        <v>1559</v>
      </c>
      <c r="S25" s="188" t="s">
        <v>2828</v>
      </c>
      <c r="T25" s="143">
        <v>200</v>
      </c>
      <c r="U25" s="163"/>
      <c r="V25" s="136"/>
      <c r="W25" s="136"/>
      <c r="X25" s="143"/>
      <c r="Y25" s="131"/>
      <c r="Z25" s="136" t="s">
        <v>1566</v>
      </c>
      <c r="AA25" s="188" t="s">
        <v>2828</v>
      </c>
      <c r="AB25" s="143">
        <v>800</v>
      </c>
      <c r="AC25" s="163"/>
      <c r="AD25" s="133" t="s">
        <v>199</v>
      </c>
      <c r="AF25" s="142"/>
    </row>
    <row r="26" spans="2:32" ht="16.5" customHeight="1">
      <c r="B26" s="134"/>
      <c r="C26" s="136"/>
      <c r="D26" s="143"/>
      <c r="E26" s="131"/>
      <c r="F26" s="136"/>
      <c r="G26" s="136"/>
      <c r="H26" s="143"/>
      <c r="I26" s="131"/>
      <c r="J26" s="136"/>
      <c r="K26" s="136"/>
      <c r="L26" s="143"/>
      <c r="M26" s="131"/>
      <c r="N26" s="136" t="s">
        <v>1554</v>
      </c>
      <c r="O26" s="188" t="s">
        <v>1555</v>
      </c>
      <c r="P26" s="135">
        <v>400</v>
      </c>
      <c r="Q26" s="163"/>
      <c r="R26" s="136" t="s">
        <v>1560</v>
      </c>
      <c r="S26" s="188" t="s">
        <v>2829</v>
      </c>
      <c r="T26" s="143">
        <v>100</v>
      </c>
      <c r="U26" s="163"/>
      <c r="V26" s="136"/>
      <c r="W26" s="136"/>
      <c r="X26" s="143"/>
      <c r="Y26" s="131"/>
      <c r="Z26" s="136" t="s">
        <v>1567</v>
      </c>
      <c r="AA26" s="188" t="s">
        <v>2829</v>
      </c>
      <c r="AB26" s="143">
        <v>1650</v>
      </c>
      <c r="AC26" s="163"/>
      <c r="AD26" s="170">
        <f>SUMIF(C9:Y9,E9,C32:Y32)</f>
        <v>0</v>
      </c>
      <c r="AF26" s="142"/>
    </row>
    <row r="27" spans="2:32" ht="16.5" customHeight="1">
      <c r="B27" s="134"/>
      <c r="C27" s="136"/>
      <c r="D27" s="143"/>
      <c r="E27" s="131"/>
      <c r="F27" s="136"/>
      <c r="G27" s="136"/>
      <c r="H27" s="143"/>
      <c r="I27" s="131"/>
      <c r="J27" s="136"/>
      <c r="K27" s="136"/>
      <c r="L27" s="143"/>
      <c r="M27" s="131"/>
      <c r="N27" s="136"/>
      <c r="O27" s="136"/>
      <c r="P27" s="143"/>
      <c r="Q27" s="131"/>
      <c r="R27" s="136" t="s">
        <v>1561</v>
      </c>
      <c r="S27" s="188" t="s">
        <v>2830</v>
      </c>
      <c r="T27" s="143">
        <v>50</v>
      </c>
      <c r="U27" s="163"/>
      <c r="V27" s="136"/>
      <c r="W27" s="136"/>
      <c r="X27" s="143"/>
      <c r="Y27" s="131"/>
      <c r="Z27" s="136" t="s">
        <v>1568</v>
      </c>
      <c r="AA27" s="188" t="s">
        <v>2830</v>
      </c>
      <c r="AB27" s="143">
        <v>1100</v>
      </c>
      <c r="AC27" s="163"/>
      <c r="AD27" s="171" t="s">
        <v>2502</v>
      </c>
    </row>
    <row r="28" spans="2:32" ht="16.5" customHeight="1">
      <c r="B28" s="134"/>
      <c r="C28" s="136"/>
      <c r="D28" s="143"/>
      <c r="E28" s="131"/>
      <c r="F28" s="136"/>
      <c r="G28" s="136"/>
      <c r="H28" s="143"/>
      <c r="I28" s="131"/>
      <c r="J28" s="136"/>
      <c r="K28" s="136"/>
      <c r="L28" s="143"/>
      <c r="M28" s="131"/>
      <c r="N28" s="136"/>
      <c r="O28" s="136"/>
      <c r="P28" s="143"/>
      <c r="Q28" s="131"/>
      <c r="R28" s="136" t="s">
        <v>1562</v>
      </c>
      <c r="S28" s="188" t="s">
        <v>2840</v>
      </c>
      <c r="T28" s="143">
        <v>100</v>
      </c>
      <c r="U28" s="163"/>
      <c r="V28" s="136"/>
      <c r="W28" s="136"/>
      <c r="X28" s="143"/>
      <c r="Y28" s="131"/>
      <c r="Z28" s="136" t="s">
        <v>1569</v>
      </c>
      <c r="AA28" s="188" t="s">
        <v>2831</v>
      </c>
      <c r="AB28" s="143">
        <v>1000</v>
      </c>
      <c r="AC28" s="163"/>
      <c r="AD28" s="170">
        <f>AC32</f>
        <v>0</v>
      </c>
    </row>
    <row r="29" spans="2:32" ht="16.5" customHeight="1">
      <c r="B29" s="144"/>
      <c r="C29" s="136"/>
      <c r="D29" s="143"/>
      <c r="E29" s="131"/>
      <c r="F29" s="136"/>
      <c r="G29" s="136"/>
      <c r="H29" s="143"/>
      <c r="I29" s="131"/>
      <c r="J29" s="136"/>
      <c r="K29" s="136"/>
      <c r="L29" s="143"/>
      <c r="M29" s="131"/>
      <c r="N29" s="136"/>
      <c r="O29" s="136"/>
      <c r="P29" s="143"/>
      <c r="Q29" s="131"/>
      <c r="R29" s="136"/>
      <c r="S29" s="136"/>
      <c r="T29" s="143"/>
      <c r="U29" s="131"/>
      <c r="V29" s="136"/>
      <c r="W29" s="136"/>
      <c r="X29" s="143"/>
      <c r="Y29" s="131"/>
      <c r="Z29" s="136"/>
      <c r="AA29" s="136"/>
      <c r="AB29" s="143"/>
      <c r="AC29" s="131"/>
      <c r="AD29" s="133"/>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33"/>
    </row>
    <row r="31" spans="2:32" ht="16.5" customHeight="1">
      <c r="B31" s="122" t="s">
        <v>146</v>
      </c>
      <c r="C31" s="136"/>
      <c r="D31" s="143"/>
      <c r="E31" s="131"/>
      <c r="F31" s="136"/>
      <c r="G31" s="136"/>
      <c r="H31" s="143"/>
      <c r="I31" s="131"/>
      <c r="J31" s="136"/>
      <c r="K31" s="136"/>
      <c r="L31" s="143"/>
      <c r="M31" s="131"/>
      <c r="N31" s="136"/>
      <c r="O31" s="136"/>
      <c r="P31" s="143"/>
      <c r="Q31" s="131"/>
      <c r="R31" s="136"/>
      <c r="S31" s="136"/>
      <c r="T31" s="143"/>
      <c r="U31" s="131"/>
      <c r="V31" s="136"/>
      <c r="W31" s="136"/>
      <c r="X31" s="143"/>
      <c r="Y31" s="131"/>
      <c r="Z31" s="136"/>
      <c r="AA31" s="136"/>
      <c r="AB31" s="143"/>
      <c r="AC31" s="131"/>
      <c r="AD31" s="133"/>
      <c r="AF31" s="145"/>
    </row>
    <row r="32" spans="2:32" ht="16.5" customHeight="1">
      <c r="B32" s="129"/>
      <c r="C32" s="136" t="s">
        <v>59</v>
      </c>
      <c r="D32" s="143">
        <f>SUM(D22:D31)</f>
        <v>5150</v>
      </c>
      <c r="E32" s="165">
        <f>SUM(E22:E31)</f>
        <v>0</v>
      </c>
      <c r="F32" s="136"/>
      <c r="G32" s="136"/>
      <c r="H32" s="143">
        <f>SUM(H22:H31)</f>
        <v>5450</v>
      </c>
      <c r="I32" s="165">
        <f>SUM(I22:I31)</f>
        <v>0</v>
      </c>
      <c r="J32" s="136"/>
      <c r="K32" s="136"/>
      <c r="L32" s="143">
        <f>SUM(L22:L31)</f>
        <v>7700</v>
      </c>
      <c r="M32" s="165">
        <f>SUM(M22:M31)</f>
        <v>0</v>
      </c>
      <c r="N32" s="136"/>
      <c r="O32" s="136"/>
      <c r="P32" s="143">
        <f>SUM(P22:P31)</f>
        <v>4600</v>
      </c>
      <c r="Q32" s="165">
        <f>SUM(Q22:Q31)</f>
        <v>0</v>
      </c>
      <c r="R32" s="136"/>
      <c r="S32" s="136"/>
      <c r="T32" s="143">
        <f>SUM(T22:T31)</f>
        <v>1300</v>
      </c>
      <c r="U32" s="165">
        <f>SUM(U22:U31)</f>
        <v>0</v>
      </c>
      <c r="V32" s="136"/>
      <c r="W32" s="136"/>
      <c r="X32" s="143">
        <f>SUM(X22:X31)</f>
        <v>0</v>
      </c>
      <c r="Y32" s="165">
        <f>SUM(Y22:Y31)</f>
        <v>0</v>
      </c>
      <c r="Z32" s="136"/>
      <c r="AA32" s="136"/>
      <c r="AB32" s="143">
        <f>SUM(AB22:AB31)</f>
        <v>12050</v>
      </c>
      <c r="AC32" s="165">
        <f>SUM(AC22:AC31)</f>
        <v>0</v>
      </c>
      <c r="AD32" s="133"/>
    </row>
    <row r="33" spans="2:35" s="183" customFormat="1" ht="16.5" customHeight="1">
      <c r="B33" s="203"/>
      <c r="C33" s="196" t="s">
        <v>1570</v>
      </c>
      <c r="D33" s="169"/>
      <c r="E33" s="169"/>
      <c r="F33" s="197"/>
      <c r="G33" s="197"/>
      <c r="H33" s="169"/>
      <c r="I33" s="169"/>
      <c r="J33" s="197"/>
      <c r="K33" s="197"/>
      <c r="L33" s="169"/>
      <c r="M33" s="169"/>
      <c r="N33" s="197"/>
      <c r="O33" s="197"/>
      <c r="P33" s="169"/>
      <c r="Q33" s="169"/>
      <c r="R33" s="197"/>
      <c r="S33" s="197"/>
      <c r="T33" s="169"/>
      <c r="U33" s="169"/>
      <c r="V33" s="197"/>
      <c r="W33" s="197"/>
      <c r="X33" s="169"/>
      <c r="Y33" s="169"/>
      <c r="Z33" s="197"/>
      <c r="AA33" s="197"/>
      <c r="AB33" s="169"/>
      <c r="AC33" s="169"/>
      <c r="AD33" s="198"/>
    </row>
    <row r="34" spans="2:35" ht="16.5" customHeight="1">
      <c r="B34" s="174" t="s">
        <v>1571</v>
      </c>
      <c r="C34" s="186" t="s">
        <v>1572</v>
      </c>
      <c r="D34" s="167">
        <v>1750</v>
      </c>
      <c r="E34" s="172"/>
      <c r="F34" s="166" t="s">
        <v>1575</v>
      </c>
      <c r="G34" s="187" t="s">
        <v>1572</v>
      </c>
      <c r="H34" s="194">
        <v>1650</v>
      </c>
      <c r="I34" s="172"/>
      <c r="J34" s="166" t="s">
        <v>1578</v>
      </c>
      <c r="K34" s="187" t="s">
        <v>1579</v>
      </c>
      <c r="L34" s="124">
        <v>1500</v>
      </c>
      <c r="M34" s="172"/>
      <c r="N34" s="166" t="s">
        <v>1583</v>
      </c>
      <c r="O34" s="187" t="s">
        <v>1584</v>
      </c>
      <c r="P34" s="167">
        <v>700</v>
      </c>
      <c r="Q34" s="172"/>
      <c r="R34" s="166" t="s">
        <v>1588</v>
      </c>
      <c r="S34" s="187" t="s">
        <v>2821</v>
      </c>
      <c r="T34" s="167">
        <v>250</v>
      </c>
      <c r="U34" s="172"/>
      <c r="V34" s="166"/>
      <c r="W34" s="166"/>
      <c r="X34" s="167"/>
      <c r="Y34" s="168"/>
      <c r="Z34" s="166" t="s">
        <v>1592</v>
      </c>
      <c r="AA34" s="187" t="s">
        <v>2821</v>
      </c>
      <c r="AB34" s="167">
        <v>1600</v>
      </c>
      <c r="AC34" s="172"/>
      <c r="AD34" s="133" t="s">
        <v>197</v>
      </c>
    </row>
    <row r="35" spans="2:35" ht="16.5" customHeight="1">
      <c r="B35" s="174" t="s">
        <v>1573</v>
      </c>
      <c r="C35" s="200" t="s">
        <v>1574</v>
      </c>
      <c r="D35" s="143">
        <v>2100</v>
      </c>
      <c r="E35" s="163"/>
      <c r="F35" s="136" t="s">
        <v>1576</v>
      </c>
      <c r="G35" s="188" t="s">
        <v>1577</v>
      </c>
      <c r="H35" s="135">
        <v>800</v>
      </c>
      <c r="I35" s="163"/>
      <c r="J35" s="136" t="s">
        <v>1580</v>
      </c>
      <c r="K35" s="188" t="s">
        <v>1572</v>
      </c>
      <c r="L35" s="190">
        <v>1450</v>
      </c>
      <c r="M35" s="163"/>
      <c r="N35" s="136" t="s">
        <v>1585</v>
      </c>
      <c r="O35" s="188" t="s">
        <v>1586</v>
      </c>
      <c r="P35" s="143">
        <v>650</v>
      </c>
      <c r="Q35" s="163"/>
      <c r="R35" s="136" t="s">
        <v>1589</v>
      </c>
      <c r="S35" s="188" t="s">
        <v>2822</v>
      </c>
      <c r="T35" s="143">
        <v>350</v>
      </c>
      <c r="U35" s="163"/>
      <c r="V35" s="136"/>
      <c r="W35" s="136"/>
      <c r="X35" s="143"/>
      <c r="Y35" s="131"/>
      <c r="Z35" s="136" t="s">
        <v>1593</v>
      </c>
      <c r="AA35" s="188" t="s">
        <v>2822</v>
      </c>
      <c r="AB35" s="143">
        <v>1100</v>
      </c>
      <c r="AC35" s="163"/>
      <c r="AD35" s="133">
        <f>SUMIF(C9:Y9,D9,C41:Y41)</f>
        <v>13550</v>
      </c>
    </row>
    <row r="36" spans="2:35" ht="16.5" customHeight="1">
      <c r="B36" s="134"/>
      <c r="C36" s="136"/>
      <c r="D36" s="143"/>
      <c r="E36" s="131"/>
      <c r="F36" s="136"/>
      <c r="G36" s="136"/>
      <c r="H36" s="143"/>
      <c r="I36" s="131"/>
      <c r="J36" s="136" t="s">
        <v>1581</v>
      </c>
      <c r="K36" s="188" t="s">
        <v>1582</v>
      </c>
      <c r="L36" s="190">
        <v>1350</v>
      </c>
      <c r="M36" s="163"/>
      <c r="N36" s="136" t="s">
        <v>1587</v>
      </c>
      <c r="O36" s="188" t="s">
        <v>1572</v>
      </c>
      <c r="P36" s="143">
        <v>600</v>
      </c>
      <c r="Q36" s="163"/>
      <c r="R36" s="136" t="s">
        <v>1590</v>
      </c>
      <c r="S36" s="188" t="s">
        <v>2832</v>
      </c>
      <c r="T36" s="143">
        <v>250</v>
      </c>
      <c r="U36" s="163"/>
      <c r="V36" s="136"/>
      <c r="W36" s="136"/>
      <c r="X36" s="143"/>
      <c r="Y36" s="131"/>
      <c r="Z36" s="136" t="s">
        <v>1594</v>
      </c>
      <c r="AA36" s="188" t="s">
        <v>2832</v>
      </c>
      <c r="AB36" s="143">
        <v>1200</v>
      </c>
      <c r="AC36" s="163"/>
      <c r="AD36" s="133"/>
    </row>
    <row r="37" spans="2:35" ht="16.5" customHeight="1">
      <c r="B37" s="134"/>
      <c r="C37" s="136"/>
      <c r="D37" s="143"/>
      <c r="E37" s="131"/>
      <c r="F37" s="136"/>
      <c r="G37" s="136"/>
      <c r="H37" s="143"/>
      <c r="I37" s="131"/>
      <c r="J37" s="136"/>
      <c r="K37" s="136"/>
      <c r="L37" s="143"/>
      <c r="M37" s="131"/>
      <c r="N37" s="136"/>
      <c r="O37" s="136"/>
      <c r="P37" s="143"/>
      <c r="Q37" s="131"/>
      <c r="R37" s="136" t="s">
        <v>1591</v>
      </c>
      <c r="S37" s="188" t="s">
        <v>2833</v>
      </c>
      <c r="T37" s="143">
        <v>150</v>
      </c>
      <c r="U37" s="163"/>
      <c r="V37" s="136"/>
      <c r="W37" s="136"/>
      <c r="X37" s="143"/>
      <c r="Y37" s="131"/>
      <c r="Z37" s="136"/>
      <c r="AA37" s="136"/>
      <c r="AB37" s="143"/>
      <c r="AC37" s="131"/>
      <c r="AD37" s="133" t="s">
        <v>199</v>
      </c>
    </row>
    <row r="38" spans="2:35" ht="16.5" customHeight="1">
      <c r="B38" s="134"/>
      <c r="C38" s="136"/>
      <c r="D38" s="143"/>
      <c r="E38" s="131"/>
      <c r="F38" s="136"/>
      <c r="G38" s="136"/>
      <c r="H38" s="143"/>
      <c r="I38" s="131"/>
      <c r="J38" s="136"/>
      <c r="K38" s="136"/>
      <c r="L38" s="143"/>
      <c r="M38" s="131"/>
      <c r="N38" s="136"/>
      <c r="O38" s="136"/>
      <c r="P38" s="143"/>
      <c r="Q38" s="131"/>
      <c r="R38" s="136"/>
      <c r="S38" s="136"/>
      <c r="T38" s="143"/>
      <c r="U38" s="131"/>
      <c r="V38" s="136"/>
      <c r="W38" s="136"/>
      <c r="X38" s="143"/>
      <c r="Y38" s="131"/>
      <c r="Z38" s="136"/>
      <c r="AA38" s="136"/>
      <c r="AB38" s="143"/>
      <c r="AC38" s="131"/>
      <c r="AD38" s="170">
        <f>SUMIF(C9:Y9,E9,C41:Y41)</f>
        <v>0</v>
      </c>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c r="AA39" s="136"/>
      <c r="AB39" s="143"/>
      <c r="AC39" s="131"/>
      <c r="AD39" s="171" t="s">
        <v>2502</v>
      </c>
    </row>
    <row r="40" spans="2:35" ht="16.5" customHeight="1">
      <c r="B40" s="129"/>
      <c r="C40" s="136"/>
      <c r="D40" s="143"/>
      <c r="E40" s="131"/>
      <c r="F40" s="136"/>
      <c r="G40" s="136"/>
      <c r="H40" s="143"/>
      <c r="I40" s="131"/>
      <c r="J40" s="136"/>
      <c r="K40" s="136"/>
      <c r="L40" s="143"/>
      <c r="M40" s="131"/>
      <c r="N40" s="136"/>
      <c r="O40" s="136"/>
      <c r="P40" s="143"/>
      <c r="Q40" s="131"/>
      <c r="R40" s="136"/>
      <c r="S40" s="136"/>
      <c r="T40" s="143"/>
      <c r="U40" s="131"/>
      <c r="V40" s="136"/>
      <c r="W40" s="136"/>
      <c r="X40" s="143"/>
      <c r="Y40" s="131"/>
      <c r="Z40" s="136"/>
      <c r="AA40" s="136"/>
      <c r="AB40" s="143"/>
      <c r="AC40" s="131"/>
      <c r="AD40" s="170">
        <f>AC41</f>
        <v>0</v>
      </c>
    </row>
    <row r="41" spans="2:35" ht="16.5" customHeight="1">
      <c r="B41" s="146"/>
      <c r="C41" s="136" t="s">
        <v>59</v>
      </c>
      <c r="D41" s="143">
        <f>SUM(D34:D40)</f>
        <v>3850</v>
      </c>
      <c r="E41" s="165">
        <f>SUM(E34:E40)</f>
        <v>0</v>
      </c>
      <c r="F41" s="136"/>
      <c r="G41" s="136"/>
      <c r="H41" s="143">
        <f>SUM(H34:H40)</f>
        <v>2450</v>
      </c>
      <c r="I41" s="165">
        <f>SUM(I34:I40)</f>
        <v>0</v>
      </c>
      <c r="J41" s="136"/>
      <c r="K41" s="136"/>
      <c r="L41" s="143">
        <f>SUM(L34:L40)</f>
        <v>4300</v>
      </c>
      <c r="M41" s="165">
        <f>SUM(M34:M40)</f>
        <v>0</v>
      </c>
      <c r="N41" s="136"/>
      <c r="O41" s="136"/>
      <c r="P41" s="143">
        <f>SUM(P34:P40)</f>
        <v>1950</v>
      </c>
      <c r="Q41" s="165">
        <f>SUM(Q34:Q40)</f>
        <v>0</v>
      </c>
      <c r="R41" s="136"/>
      <c r="S41" s="136"/>
      <c r="T41" s="143">
        <f>SUM(T34:T40)</f>
        <v>1000</v>
      </c>
      <c r="U41" s="165">
        <f>SUM(U34:U40)</f>
        <v>0</v>
      </c>
      <c r="V41" s="136"/>
      <c r="W41" s="136"/>
      <c r="X41" s="143">
        <f>SUM(X34:X40)</f>
        <v>0</v>
      </c>
      <c r="Y41" s="165">
        <f>SUM(Y34:Y40)</f>
        <v>0</v>
      </c>
      <c r="Z41" s="136"/>
      <c r="AA41" s="136"/>
      <c r="AB41" s="143">
        <f>SUM(AB34:AB40)</f>
        <v>3900</v>
      </c>
      <c r="AC41" s="165">
        <f>SUM(AC34:AC40)</f>
        <v>0</v>
      </c>
      <c r="AD41" s="133"/>
    </row>
    <row r="42" spans="2:35" s="183" customFormat="1" ht="16.5" customHeight="1">
      <c r="B42" s="121"/>
      <c r="C42" s="196" t="s">
        <v>1595</v>
      </c>
      <c r="D42" s="169"/>
      <c r="E42" s="169"/>
      <c r="F42" s="197"/>
      <c r="G42" s="197"/>
      <c r="H42" s="169"/>
      <c r="I42" s="169"/>
      <c r="J42" s="197"/>
      <c r="K42" s="197"/>
      <c r="L42" s="169"/>
      <c r="M42" s="169"/>
      <c r="N42" s="197"/>
      <c r="O42" s="197"/>
      <c r="P42" s="169"/>
      <c r="Q42" s="169"/>
      <c r="R42" s="197"/>
      <c r="S42" s="197"/>
      <c r="T42" s="169"/>
      <c r="U42" s="169"/>
      <c r="V42" s="197"/>
      <c r="W42" s="197"/>
      <c r="X42" s="169"/>
      <c r="Y42" s="169"/>
      <c r="Z42" s="197"/>
      <c r="AA42" s="197"/>
      <c r="AB42" s="169"/>
      <c r="AC42" s="169"/>
      <c r="AD42" s="198"/>
    </row>
    <row r="43" spans="2:35" ht="16.5" customHeight="1">
      <c r="B43" s="175" t="s">
        <v>1596</v>
      </c>
      <c r="C43" s="186" t="s">
        <v>1597</v>
      </c>
      <c r="D43" s="167">
        <v>1900</v>
      </c>
      <c r="E43" s="172"/>
      <c r="F43" s="166" t="s">
        <v>1598</v>
      </c>
      <c r="G43" s="187" t="s">
        <v>1599</v>
      </c>
      <c r="H43" s="124">
        <v>1000</v>
      </c>
      <c r="I43" s="172"/>
      <c r="J43" s="166" t="s">
        <v>1602</v>
      </c>
      <c r="K43" s="187" t="s">
        <v>1603</v>
      </c>
      <c r="L43" s="194">
        <v>1550</v>
      </c>
      <c r="M43" s="172"/>
      <c r="N43" s="166" t="s">
        <v>1606</v>
      </c>
      <c r="O43" s="187" t="s">
        <v>1599</v>
      </c>
      <c r="P43" s="124">
        <v>1450</v>
      </c>
      <c r="Q43" s="172"/>
      <c r="R43" s="166" t="s">
        <v>1608</v>
      </c>
      <c r="S43" s="201" t="s">
        <v>2823</v>
      </c>
      <c r="T43" s="167">
        <v>50</v>
      </c>
      <c r="U43" s="172"/>
      <c r="V43" s="166"/>
      <c r="W43" s="166"/>
      <c r="X43" s="167"/>
      <c r="Y43" s="168"/>
      <c r="Z43" s="166" t="s">
        <v>1611</v>
      </c>
      <c r="AA43" s="201" t="s">
        <v>2823</v>
      </c>
      <c r="AB43" s="167">
        <v>1500</v>
      </c>
      <c r="AC43" s="172"/>
      <c r="AD43" s="133" t="s">
        <v>197</v>
      </c>
    </row>
    <row r="44" spans="2:35" ht="16.5" customHeight="1">
      <c r="B44" s="129" t="s">
        <v>150</v>
      </c>
      <c r="C44" s="136"/>
      <c r="D44" s="143"/>
      <c r="E44" s="131"/>
      <c r="F44" s="136" t="s">
        <v>1600</v>
      </c>
      <c r="G44" s="188" t="s">
        <v>1601</v>
      </c>
      <c r="H44" s="190">
        <v>1550</v>
      </c>
      <c r="I44" s="163"/>
      <c r="J44" s="136" t="s">
        <v>1604</v>
      </c>
      <c r="K44" s="188" t="s">
        <v>1605</v>
      </c>
      <c r="L44" s="190">
        <v>2700</v>
      </c>
      <c r="M44" s="163"/>
      <c r="N44" s="136" t="s">
        <v>1607</v>
      </c>
      <c r="O44" s="188" t="s">
        <v>1601</v>
      </c>
      <c r="P44" s="190">
        <v>1550</v>
      </c>
      <c r="Q44" s="163"/>
      <c r="R44" s="136" t="s">
        <v>1609</v>
      </c>
      <c r="S44" s="188" t="s">
        <v>2834</v>
      </c>
      <c r="T44" s="143">
        <v>250</v>
      </c>
      <c r="U44" s="163"/>
      <c r="V44" s="136"/>
      <c r="W44" s="136"/>
      <c r="X44" s="143"/>
      <c r="Y44" s="131"/>
      <c r="Z44" s="136" t="s">
        <v>1612</v>
      </c>
      <c r="AA44" s="188" t="s">
        <v>2834</v>
      </c>
      <c r="AB44" s="143">
        <v>600</v>
      </c>
      <c r="AC44" s="163"/>
      <c r="AD44" s="133">
        <f>SUMIF(C9:Y9,D9,C51:Y51)</f>
        <v>12200</v>
      </c>
    </row>
    <row r="45" spans="2:35" ht="16.5" customHeight="1">
      <c r="B45" s="129" t="s">
        <v>151</v>
      </c>
      <c r="C45" s="136"/>
      <c r="D45" s="143"/>
      <c r="E45" s="131"/>
      <c r="F45" s="136"/>
      <c r="G45" s="136"/>
      <c r="H45" s="143"/>
      <c r="I45" s="131"/>
      <c r="J45" s="136"/>
      <c r="K45" s="136"/>
      <c r="L45" s="143"/>
      <c r="M45" s="131"/>
      <c r="N45" s="136"/>
      <c r="O45" s="136"/>
      <c r="P45" s="143"/>
      <c r="Q45" s="131"/>
      <c r="R45" s="136" t="s">
        <v>1610</v>
      </c>
      <c r="S45" s="202" t="s">
        <v>2841</v>
      </c>
      <c r="T45" s="143">
        <v>200</v>
      </c>
      <c r="U45" s="163"/>
      <c r="V45" s="136"/>
      <c r="W45" s="136"/>
      <c r="X45" s="143"/>
      <c r="Y45" s="131"/>
      <c r="Z45" s="136" t="s">
        <v>1613</v>
      </c>
      <c r="AA45" s="188" t="s">
        <v>2835</v>
      </c>
      <c r="AB45" s="143">
        <v>1500</v>
      </c>
      <c r="AC45" s="163"/>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t="s">
        <v>199</v>
      </c>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70">
        <f>SUMIF(C9:Y9,E9,C51:Y51)</f>
        <v>0</v>
      </c>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71" t="s">
        <v>2502</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70">
        <f>AC51</f>
        <v>0</v>
      </c>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SUM(D43:D50)</f>
        <v>1900</v>
      </c>
      <c r="E51" s="150">
        <f>SUM(E43:E50)</f>
        <v>0</v>
      </c>
      <c r="F51" s="144">
        <f t="shared" ref="F51:Z51" si="0">SUM(F43:F50)</f>
        <v>0</v>
      </c>
      <c r="G51" s="144"/>
      <c r="H51" s="149">
        <f>SUM(H43:H50)</f>
        <v>2550</v>
      </c>
      <c r="I51" s="150">
        <f>SUM(I43:I50)</f>
        <v>0</v>
      </c>
      <c r="J51" s="146">
        <f t="shared" si="0"/>
        <v>0</v>
      </c>
      <c r="K51" s="144"/>
      <c r="L51" s="149">
        <f>SUM(L43:L50)</f>
        <v>4250</v>
      </c>
      <c r="M51" s="150">
        <f>SUM(M43:M50)</f>
        <v>0</v>
      </c>
      <c r="N51" s="144">
        <f t="shared" si="0"/>
        <v>0</v>
      </c>
      <c r="O51" s="144"/>
      <c r="P51" s="149">
        <f>SUM(P43:P50)</f>
        <v>3000</v>
      </c>
      <c r="Q51" s="150">
        <f>SUM(Q43:Q50)</f>
        <v>0</v>
      </c>
      <c r="R51" s="144">
        <f t="shared" si="0"/>
        <v>0</v>
      </c>
      <c r="S51" s="144"/>
      <c r="T51" s="149">
        <f>SUM(T43:T50)</f>
        <v>500</v>
      </c>
      <c r="U51" s="150">
        <f>SUM(U43:U50)</f>
        <v>0</v>
      </c>
      <c r="V51" s="144">
        <f t="shared" si="0"/>
        <v>0</v>
      </c>
      <c r="W51" s="144"/>
      <c r="X51" s="149">
        <f>SUM(X43:X50)</f>
        <v>0</v>
      </c>
      <c r="Y51" s="150">
        <f>SUM(Y43:Y50)</f>
        <v>0</v>
      </c>
      <c r="Z51" s="144">
        <f t="shared" si="0"/>
        <v>0</v>
      </c>
      <c r="AA51" s="144"/>
      <c r="AB51" s="149">
        <f>SUM(AB43:AB50)</f>
        <v>3600</v>
      </c>
      <c r="AC51" s="150">
        <f>SUM(AC43:AC50)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
    <cfRule type="expression" dxfId="365" priority="1" stopIfTrue="1">
      <formula>D11&lt;E11</formula>
    </cfRule>
    <cfRule type="expression" dxfId="364" priority="2" stopIfTrue="1">
      <formula>MOD(E11,50)&gt;0</formula>
    </cfRule>
  </conditionalFormatting>
  <conditionalFormatting sqref="E22:E24">
    <cfRule type="expression" dxfId="363" priority="49" stopIfTrue="1">
      <formula>D22&lt;E22</formula>
    </cfRule>
    <cfRule type="expression" dxfId="362" priority="50" stopIfTrue="1">
      <formula>MOD(E22,50)&gt;0</formula>
    </cfRule>
  </conditionalFormatting>
  <conditionalFormatting sqref="E34:E35">
    <cfRule type="expression" dxfId="361" priority="107" stopIfTrue="1">
      <formula>D34&lt;E34</formula>
    </cfRule>
    <cfRule type="expression" dxfId="360" priority="108" stopIfTrue="1">
      <formula>MOD(E34,50)&gt;0</formula>
    </cfRule>
  </conditionalFormatting>
  <conditionalFormatting sqref="E43">
    <cfRule type="expression" dxfId="359" priority="142" stopIfTrue="1">
      <formula>MOD(E43,50)&gt;0</formula>
    </cfRule>
    <cfRule type="expression" dxfId="358" priority="141" stopIfTrue="1">
      <formula>D43&lt;E43</formula>
    </cfRule>
  </conditionalFormatting>
  <conditionalFormatting sqref="I11:I13">
    <cfRule type="expression" dxfId="357" priority="3" stopIfTrue="1">
      <formula>H11&lt;I11</formula>
    </cfRule>
    <cfRule type="expression" dxfId="356" priority="4" stopIfTrue="1">
      <formula>MOD(I11,50)&gt;0</formula>
    </cfRule>
  </conditionalFormatting>
  <conditionalFormatting sqref="I22:I25">
    <cfRule type="expression" dxfId="355" priority="55" stopIfTrue="1">
      <formula>H22&lt;I22</formula>
    </cfRule>
    <cfRule type="expression" dxfId="354" priority="56" stopIfTrue="1">
      <formula>MOD(I22,50)&gt;0</formula>
    </cfRule>
  </conditionalFormatting>
  <conditionalFormatting sqref="I34:I35">
    <cfRule type="expression" dxfId="353" priority="112" stopIfTrue="1">
      <formula>MOD(I34,50)&gt;0</formula>
    </cfRule>
    <cfRule type="expression" dxfId="352" priority="111" stopIfTrue="1">
      <formula>H34&lt;I34</formula>
    </cfRule>
  </conditionalFormatting>
  <conditionalFormatting sqref="I43:I44">
    <cfRule type="expression" dxfId="351" priority="143" stopIfTrue="1">
      <formula>H43&lt;I43</formula>
    </cfRule>
    <cfRule type="expression" dxfId="350" priority="144" stopIfTrue="1">
      <formula>MOD(I43,50)&gt;0</formula>
    </cfRule>
  </conditionalFormatting>
  <conditionalFormatting sqref="M11:M16">
    <cfRule type="expression" dxfId="349" priority="9" stopIfTrue="1">
      <formula>L11&lt;M11</formula>
    </cfRule>
    <cfRule type="expression" dxfId="348" priority="10" stopIfTrue="1">
      <formula>MOD(M11,50)&gt;0</formula>
    </cfRule>
  </conditionalFormatting>
  <conditionalFormatting sqref="M22:M24">
    <cfRule type="expression" dxfId="347" priority="63" stopIfTrue="1">
      <formula>L22&lt;M22</formula>
    </cfRule>
    <cfRule type="expression" dxfId="346" priority="64" stopIfTrue="1">
      <formula>MOD(M22,50)&gt;0</formula>
    </cfRule>
  </conditionalFormatting>
  <conditionalFormatting sqref="M34:M36">
    <cfRule type="expression" dxfId="345" priority="116" stopIfTrue="1">
      <formula>MOD(M34,50)&gt;0</formula>
    </cfRule>
    <cfRule type="expression" dxfId="344" priority="115" stopIfTrue="1">
      <formula>L34&lt;M34</formula>
    </cfRule>
  </conditionalFormatting>
  <conditionalFormatting sqref="M43:M44">
    <cfRule type="expression" dxfId="343" priority="148" stopIfTrue="1">
      <formula>MOD(M43,50)&gt;0</formula>
    </cfRule>
    <cfRule type="expression" dxfId="342" priority="147" stopIfTrue="1">
      <formula>L43&lt;M43</formula>
    </cfRule>
  </conditionalFormatting>
  <conditionalFormatting sqref="Q11:Q14">
    <cfRule type="expression" dxfId="341" priority="22" stopIfTrue="1">
      <formula>MOD(Q11,50)&gt;0</formula>
    </cfRule>
    <cfRule type="expression" dxfId="340" priority="21" stopIfTrue="1">
      <formula>P11&lt;Q11</formula>
    </cfRule>
  </conditionalFormatting>
  <conditionalFormatting sqref="Q22:Q26">
    <cfRule type="expression" dxfId="339" priority="69" stopIfTrue="1">
      <formula>P22&lt;Q22</formula>
    </cfRule>
    <cfRule type="expression" dxfId="338" priority="70" stopIfTrue="1">
      <formula>MOD(Q22,50)&gt;0</formula>
    </cfRule>
  </conditionalFormatting>
  <conditionalFormatting sqref="Q34:Q36">
    <cfRule type="expression" dxfId="337" priority="121" stopIfTrue="1">
      <formula>P34&lt;Q34</formula>
    </cfRule>
    <cfRule type="expression" dxfId="336" priority="122" stopIfTrue="1">
      <formula>MOD(Q34,50)&gt;0</formula>
    </cfRule>
  </conditionalFormatting>
  <conditionalFormatting sqref="Q43:Q44">
    <cfRule type="expression" dxfId="335" priority="151" stopIfTrue="1">
      <formula>P43&lt;Q43</formula>
    </cfRule>
    <cfRule type="expression" dxfId="334" priority="152" stopIfTrue="1">
      <formula>MOD(Q43,50)&gt;0</formula>
    </cfRule>
  </conditionalFormatting>
  <conditionalFormatting sqref="U11:U16">
    <cfRule type="expression" dxfId="333" priority="30" stopIfTrue="1">
      <formula>MOD(U11,50)&gt;0</formula>
    </cfRule>
    <cfRule type="expression" dxfId="332" priority="29" stopIfTrue="1">
      <formula>T11&lt;U11</formula>
    </cfRule>
  </conditionalFormatting>
  <conditionalFormatting sqref="U22:U28">
    <cfRule type="expression" dxfId="331" priority="79" stopIfTrue="1">
      <formula>T22&lt;U22</formula>
    </cfRule>
    <cfRule type="expression" dxfId="330" priority="80" stopIfTrue="1">
      <formula>MOD(U22,50)&gt;0</formula>
    </cfRule>
  </conditionalFormatting>
  <conditionalFormatting sqref="U34:U37">
    <cfRule type="expression" dxfId="329" priority="127" stopIfTrue="1">
      <formula>T34&lt;U34</formula>
    </cfRule>
    <cfRule type="expression" dxfId="328" priority="128" stopIfTrue="1">
      <formula>MOD(U34,50)&gt;0</formula>
    </cfRule>
  </conditionalFormatting>
  <conditionalFormatting sqref="U43:U45">
    <cfRule type="expression" dxfId="327" priority="155" stopIfTrue="1">
      <formula>T43&lt;U43</formula>
    </cfRule>
    <cfRule type="expression" dxfId="326" priority="156" stopIfTrue="1">
      <formula>MOD(U43,50)&gt;0</formula>
    </cfRule>
  </conditionalFormatting>
  <conditionalFormatting sqref="AC11:AC14">
    <cfRule type="expression" dxfId="325" priority="42" stopIfTrue="1">
      <formula>MOD(AC11,50)&gt;0</formula>
    </cfRule>
    <cfRule type="expression" dxfId="324" priority="41" stopIfTrue="1">
      <formula>AB11&lt;AC11</formula>
    </cfRule>
  </conditionalFormatting>
  <conditionalFormatting sqref="AC22:AC28">
    <cfRule type="expression" dxfId="323" priority="94" stopIfTrue="1">
      <formula>MOD(AC22,50)&gt;0</formula>
    </cfRule>
    <cfRule type="expression" dxfId="322" priority="93" stopIfTrue="1">
      <formula>AB22&lt;AC22</formula>
    </cfRule>
  </conditionalFormatting>
  <conditionalFormatting sqref="AC34:AC36">
    <cfRule type="expression" dxfId="321" priority="135" stopIfTrue="1">
      <formula>AB34&lt;AC34</formula>
    </cfRule>
    <cfRule type="expression" dxfId="320" priority="136" stopIfTrue="1">
      <formula>MOD(AC34,50)&gt;0</formula>
    </cfRule>
  </conditionalFormatting>
  <conditionalFormatting sqref="AC43:AC45">
    <cfRule type="expression" dxfId="319" priority="161" stopIfTrue="1">
      <formula>AB43&lt;AC43</formula>
    </cfRule>
    <cfRule type="expression" dxfId="318" priority="162" stopIfTrue="1">
      <formula>MOD(AC43,50)&gt;0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E11 AC43:AC45 U43:U45 Q43:Q44 M43:M44 I43:I44 E43 AC34:AC36 U34:U37 Q34:Q36 M34:M36 I34:I35 E34:E35 AC22:AC28 U22:U28 Q22:Q26 M22:M24 I22:I25 E22:E24 AC11:AC14 U11:U16 Q11:Q14 M11:M16 I11:I13" xr:uid="{00000000-0002-0000-1100-000000000000}">
      <formula1>NOT(OR(D11&lt;E11,MOD(E11,50)&gt;0))</formula1>
    </dataValidation>
  </dataValidations>
  <hyperlinks>
    <hyperlink ref="C3" location="一番最初に入力して下さい!E7" tooltip="入力シートへ" display="一番最初に入力して下さい!E7" xr:uid="{00000000-0004-0000-1100-000000000000}"/>
    <hyperlink ref="C5" location="一番最初に入力して下さい!E8" tooltip="入力シートへ" display="一番最初に入力して下さい!E8" xr:uid="{00000000-0004-0000-1100-000001000000}"/>
    <hyperlink ref="I3" location="一番最初に入力して下さい!E5" tooltip="入力シートへ" display="一番最初に入力して下さい!E5" xr:uid="{00000000-0004-0000-1100-000002000000}"/>
    <hyperlink ref="P3" location="一番最初に入力して下さい!E9" tooltip="入力シートへ" display="一番最初に入力して下さい!E9" xr:uid="{00000000-0004-0000-1100-000003000000}"/>
    <hyperlink ref="I5" location="一番最初に入力して下さい!E11" tooltip="入力シートへ" display="一番最初に入力して下さい!E11" xr:uid="{00000000-0004-0000-1100-000004000000}"/>
    <hyperlink ref="O5" location="一番最初に入力して下さい!E12" tooltip="入力シートへ" display="一番最初に入力して下さい!E12" xr:uid="{00000000-0004-0000-1100-000005000000}"/>
    <hyperlink ref="S5" location="一番最初に入力して下さい!E13" tooltip="入力シートへ" display="一番最初に入力して下さい!E13" xr:uid="{00000000-0004-0000-1100-000006000000}"/>
    <hyperlink ref="C10" location="大阪府総部数合計表!B15" tooltip="集計シートへ" display="大阪府総部数合計表!B15" xr:uid="{00000000-0004-0000-1100-000076000000}"/>
    <hyperlink ref="C21" location="大阪府総部数合計表!B16" tooltip="集計シートへ" display="大阪府総部数合計表!B16" xr:uid="{00000000-0004-0000-1100-000077000000}"/>
    <hyperlink ref="C33" location="大阪府総部数合計表!B17" tooltip="集計シートへ" display="大阪府総部数合計表!B17" xr:uid="{00000000-0004-0000-1100-000078000000}"/>
    <hyperlink ref="C42" location="大阪府総部数合計表!B18" tooltip="集計シートへ" display="大阪府総部数合計表!B18" xr:uid="{00000000-0004-0000-1100-000079000000}"/>
  </hyperlinks>
  <printOptions horizontalCentered="1" verticalCentered="1"/>
  <pageMargins left="0" right="0" top="0" bottom="0" header="0" footer="0"/>
  <pageSetup paperSize="9" scale="65" orientation="landscape"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6DFFAF"/>
  </sheetPr>
  <dimension ref="A1:AI58"/>
  <sheetViews>
    <sheetView showGridLines="0" zoomScale="85" zoomScaleNormal="85" workbookViewId="0">
      <selection activeCell="K22" sqref="K22"/>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1614</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1615</v>
      </c>
      <c r="C11" s="186" t="s">
        <v>1616</v>
      </c>
      <c r="D11" s="124">
        <v>1800</v>
      </c>
      <c r="E11" s="162"/>
      <c r="F11" s="123" t="s">
        <v>1619</v>
      </c>
      <c r="G11" s="187" t="s">
        <v>1620</v>
      </c>
      <c r="H11" s="194">
        <v>1800</v>
      </c>
      <c r="I11" s="162"/>
      <c r="J11" s="123" t="s">
        <v>1625</v>
      </c>
      <c r="K11" s="187" t="s">
        <v>1626</v>
      </c>
      <c r="L11" s="124">
        <v>1450</v>
      </c>
      <c r="M11" s="162"/>
      <c r="N11" s="126" t="s">
        <v>1631</v>
      </c>
      <c r="O11" s="187" t="s">
        <v>1632</v>
      </c>
      <c r="P11" s="194">
        <v>1650</v>
      </c>
      <c r="Q11" s="162"/>
      <c r="R11" s="123" t="s">
        <v>1636</v>
      </c>
      <c r="S11" s="201" t="s">
        <v>2842</v>
      </c>
      <c r="T11" s="124">
        <v>200</v>
      </c>
      <c r="U11" s="162"/>
      <c r="V11" s="127"/>
      <c r="W11" s="123"/>
      <c r="X11" s="124"/>
      <c r="Y11" s="125"/>
      <c r="Z11" s="127" t="s">
        <v>1641</v>
      </c>
      <c r="AA11" s="187" t="s">
        <v>2844</v>
      </c>
      <c r="AB11" s="124">
        <v>2300</v>
      </c>
      <c r="AC11" s="162"/>
      <c r="AD11" s="128" t="s">
        <v>198</v>
      </c>
    </row>
    <row r="12" spans="1:32" ht="16.5" customHeight="1">
      <c r="B12" s="174" t="s">
        <v>1617</v>
      </c>
      <c r="C12" s="200" t="s">
        <v>1618</v>
      </c>
      <c r="D12" s="130">
        <v>1000</v>
      </c>
      <c r="E12" s="163"/>
      <c r="F12" s="132" t="s">
        <v>1621</v>
      </c>
      <c r="G12" s="188" t="s">
        <v>1622</v>
      </c>
      <c r="H12" s="190">
        <v>1550</v>
      </c>
      <c r="I12" s="163"/>
      <c r="J12" s="132" t="s">
        <v>1627</v>
      </c>
      <c r="K12" s="188" t="s">
        <v>1628</v>
      </c>
      <c r="L12" s="190">
        <v>4650</v>
      </c>
      <c r="M12" s="163"/>
      <c r="N12" s="132" t="s">
        <v>1633</v>
      </c>
      <c r="O12" s="188" t="s">
        <v>1622</v>
      </c>
      <c r="P12" s="190">
        <v>1050</v>
      </c>
      <c r="Q12" s="163"/>
      <c r="R12" s="132" t="s">
        <v>1637</v>
      </c>
      <c r="S12" s="188" t="s">
        <v>2843</v>
      </c>
      <c r="T12" s="130">
        <v>200</v>
      </c>
      <c r="U12" s="163"/>
      <c r="V12" s="127"/>
      <c r="W12" s="127"/>
      <c r="X12" s="130"/>
      <c r="Y12" s="131"/>
      <c r="Z12" s="127" t="s">
        <v>1642</v>
      </c>
      <c r="AA12" s="188" t="s">
        <v>2845</v>
      </c>
      <c r="AB12" s="130">
        <v>1500</v>
      </c>
      <c r="AC12" s="163"/>
      <c r="AD12" s="133">
        <f>SUMIF(C9:Y9,D9,C24:Y24)</f>
        <v>19550</v>
      </c>
    </row>
    <row r="13" spans="1:32" ht="16.5" customHeight="1">
      <c r="B13" s="164" t="s">
        <v>148</v>
      </c>
      <c r="C13" s="132"/>
      <c r="D13" s="135"/>
      <c r="E13" s="131"/>
      <c r="F13" s="136" t="s">
        <v>1623</v>
      </c>
      <c r="G13" s="188" t="s">
        <v>1624</v>
      </c>
      <c r="H13" s="190">
        <v>1850</v>
      </c>
      <c r="I13" s="163"/>
      <c r="J13" s="136" t="s">
        <v>1629</v>
      </c>
      <c r="K13" s="188" t="s">
        <v>1630</v>
      </c>
      <c r="L13" s="190">
        <v>950</v>
      </c>
      <c r="M13" s="163"/>
      <c r="N13" s="136" t="s">
        <v>1634</v>
      </c>
      <c r="O13" s="188" t="s">
        <v>1635</v>
      </c>
      <c r="P13" s="135">
        <v>1050</v>
      </c>
      <c r="Q13" s="163"/>
      <c r="R13" s="132" t="s">
        <v>1638</v>
      </c>
      <c r="S13" s="188" t="s">
        <v>2854</v>
      </c>
      <c r="T13" s="135">
        <v>200</v>
      </c>
      <c r="U13" s="163"/>
      <c r="V13" s="136"/>
      <c r="W13" s="127"/>
      <c r="X13" s="135"/>
      <c r="Y13" s="131"/>
      <c r="Z13" s="136" t="s">
        <v>1643</v>
      </c>
      <c r="AA13" s="188" t="s">
        <v>2855</v>
      </c>
      <c r="AB13" s="135">
        <v>800</v>
      </c>
      <c r="AC13" s="163"/>
      <c r="AD13" s="133"/>
    </row>
    <row r="14" spans="1:32" ht="16.5" customHeight="1">
      <c r="B14" s="129" t="s">
        <v>149</v>
      </c>
      <c r="C14" s="132"/>
      <c r="D14" s="135"/>
      <c r="E14" s="131"/>
      <c r="F14" s="136"/>
      <c r="G14" s="132"/>
      <c r="H14" s="135"/>
      <c r="I14" s="131"/>
      <c r="J14" s="136"/>
      <c r="K14" s="132"/>
      <c r="L14" s="135"/>
      <c r="M14" s="131"/>
      <c r="N14" s="136"/>
      <c r="O14" s="132"/>
      <c r="P14" s="135"/>
      <c r="Q14" s="131"/>
      <c r="R14" s="132" t="s">
        <v>1639</v>
      </c>
      <c r="S14" s="188" t="s">
        <v>2867</v>
      </c>
      <c r="T14" s="135">
        <v>100</v>
      </c>
      <c r="U14" s="163"/>
      <c r="V14" s="136"/>
      <c r="W14" s="132"/>
      <c r="X14" s="135"/>
      <c r="Y14" s="131"/>
      <c r="Z14" s="136" t="s">
        <v>1644</v>
      </c>
      <c r="AA14" s="188" t="s">
        <v>2856</v>
      </c>
      <c r="AB14" s="135">
        <v>1200</v>
      </c>
      <c r="AC14" s="163"/>
      <c r="AD14" s="133" t="s">
        <v>200</v>
      </c>
    </row>
    <row r="15" spans="1:32" ht="16.5" customHeight="1">
      <c r="B15" s="137"/>
      <c r="C15" s="132"/>
      <c r="D15" s="135"/>
      <c r="E15" s="131"/>
      <c r="F15" s="136"/>
      <c r="G15" s="132"/>
      <c r="H15" s="135"/>
      <c r="I15" s="131"/>
      <c r="J15" s="136"/>
      <c r="K15" s="132"/>
      <c r="L15" s="135"/>
      <c r="M15" s="131"/>
      <c r="N15" s="136"/>
      <c r="O15" s="132"/>
      <c r="P15" s="135"/>
      <c r="Q15" s="131"/>
      <c r="R15" s="132" t="s">
        <v>1640</v>
      </c>
      <c r="S15" s="188" t="s">
        <v>2868</v>
      </c>
      <c r="T15" s="135">
        <v>50</v>
      </c>
      <c r="U15" s="163"/>
      <c r="V15" s="136"/>
      <c r="W15" s="132"/>
      <c r="X15" s="135"/>
      <c r="Y15" s="131"/>
      <c r="Z15" s="136" t="s">
        <v>1645</v>
      </c>
      <c r="AA15" s="188" t="s">
        <v>2857</v>
      </c>
      <c r="AB15" s="135">
        <v>1700</v>
      </c>
      <c r="AC15" s="163"/>
      <c r="AD15" s="170">
        <f>SUMIF(C9:Y9,E9,C24:Y24)</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AC24</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c r="S19" s="136"/>
      <c r="T19" s="143"/>
      <c r="U19" s="131"/>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c r="S20" s="136"/>
      <c r="T20" s="143"/>
      <c r="U20" s="131"/>
      <c r="V20" s="136"/>
      <c r="W20" s="136"/>
      <c r="X20" s="143"/>
      <c r="Y20" s="131"/>
      <c r="Z20" s="136"/>
      <c r="AA20" s="136"/>
      <c r="AB20" s="143"/>
      <c r="AC20" s="131"/>
      <c r="AD20" s="133"/>
      <c r="AF20" s="142"/>
    </row>
    <row r="21" spans="2:32" ht="16.5" customHeight="1">
      <c r="B21" s="134"/>
      <c r="C21" s="136"/>
      <c r="D21" s="143"/>
      <c r="E21" s="131"/>
      <c r="F21" s="136"/>
      <c r="G21" s="136"/>
      <c r="H21" s="143"/>
      <c r="I21" s="131"/>
      <c r="J21" s="136"/>
      <c r="K21" s="136"/>
      <c r="L21" s="143"/>
      <c r="M21" s="131"/>
      <c r="N21" s="136"/>
      <c r="O21" s="136"/>
      <c r="P21" s="143"/>
      <c r="Q21" s="131"/>
      <c r="R21" s="136"/>
      <c r="S21" s="136"/>
      <c r="T21" s="143"/>
      <c r="U21" s="131"/>
      <c r="V21" s="136"/>
      <c r="W21" s="136"/>
      <c r="X21" s="143"/>
      <c r="Y21" s="131"/>
      <c r="Z21" s="136"/>
      <c r="AA21" s="136"/>
      <c r="AB21" s="143"/>
      <c r="AC21" s="131"/>
      <c r="AD21" s="133"/>
      <c r="AF21" s="142"/>
    </row>
    <row r="22" spans="2:32" ht="16.5" customHeight="1">
      <c r="B22" s="134"/>
      <c r="C22" s="136"/>
      <c r="D22" s="143"/>
      <c r="E22" s="131"/>
      <c r="F22" s="136"/>
      <c r="G22" s="136"/>
      <c r="H22" s="143"/>
      <c r="I22" s="131"/>
      <c r="J22" s="136"/>
      <c r="K22" s="136"/>
      <c r="L22" s="143"/>
      <c r="M22" s="131"/>
      <c r="N22" s="136"/>
      <c r="O22" s="136"/>
      <c r="P22" s="143"/>
      <c r="Q22" s="131"/>
      <c r="R22" s="136"/>
      <c r="S22" s="136"/>
      <c r="T22" s="143"/>
      <c r="U22" s="131"/>
      <c r="V22" s="136"/>
      <c r="W22" s="136"/>
      <c r="X22" s="143"/>
      <c r="Y22" s="131"/>
      <c r="Z22" s="136"/>
      <c r="AA22" s="136"/>
      <c r="AB22" s="143"/>
      <c r="AC22" s="131"/>
      <c r="AD22" s="133"/>
      <c r="AF22" s="142"/>
    </row>
    <row r="23" spans="2:32" ht="16.5" customHeight="1">
      <c r="B23" s="134"/>
      <c r="C23" s="136"/>
      <c r="D23" s="143"/>
      <c r="E23" s="131"/>
      <c r="F23" s="136"/>
      <c r="G23" s="136"/>
      <c r="H23" s="143"/>
      <c r="I23" s="131"/>
      <c r="J23" s="136"/>
      <c r="K23" s="136"/>
      <c r="L23" s="143"/>
      <c r="M23" s="131"/>
      <c r="N23" s="136"/>
      <c r="O23" s="136"/>
      <c r="P23" s="143"/>
      <c r="Q23" s="131"/>
      <c r="R23" s="136"/>
      <c r="S23" s="136"/>
      <c r="T23" s="143"/>
      <c r="U23" s="131"/>
      <c r="V23" s="136"/>
      <c r="W23" s="136"/>
      <c r="X23" s="143"/>
      <c r="Y23" s="131"/>
      <c r="Z23" s="136"/>
      <c r="AA23" s="136"/>
      <c r="AB23" s="143"/>
      <c r="AC23" s="131"/>
      <c r="AD23" s="133"/>
      <c r="AF23" s="142"/>
    </row>
    <row r="24" spans="2:32" ht="16.5" customHeight="1">
      <c r="B24" s="134"/>
      <c r="C24" s="136" t="s">
        <v>59</v>
      </c>
      <c r="D24" s="143">
        <f>SUM(D11:D23)</f>
        <v>2800</v>
      </c>
      <c r="E24" s="165">
        <f>SUM(E11:E23)</f>
        <v>0</v>
      </c>
      <c r="F24" s="136"/>
      <c r="G24" s="136"/>
      <c r="H24" s="143">
        <f>SUM(H11:H23)</f>
        <v>5200</v>
      </c>
      <c r="I24" s="165">
        <f>SUM(I11:I23)</f>
        <v>0</v>
      </c>
      <c r="J24" s="136"/>
      <c r="K24" s="136"/>
      <c r="L24" s="143">
        <f>SUM(L11:L23)</f>
        <v>7050</v>
      </c>
      <c r="M24" s="165">
        <f>SUM(M11:M23)</f>
        <v>0</v>
      </c>
      <c r="N24" s="136"/>
      <c r="O24" s="136"/>
      <c r="P24" s="143">
        <f>SUM(P11:P23)</f>
        <v>3750</v>
      </c>
      <c r="Q24" s="165">
        <f>SUM(Q11:Q23)</f>
        <v>0</v>
      </c>
      <c r="R24" s="136"/>
      <c r="S24" s="136"/>
      <c r="T24" s="143">
        <f>SUM(T11:T23)</f>
        <v>750</v>
      </c>
      <c r="U24" s="165">
        <f>SUM(U11:U23)</f>
        <v>0</v>
      </c>
      <c r="V24" s="136"/>
      <c r="W24" s="136"/>
      <c r="X24" s="143">
        <f>SUM(X11:X23)</f>
        <v>0</v>
      </c>
      <c r="Y24" s="165">
        <f>SUM(Y11:Y23)</f>
        <v>0</v>
      </c>
      <c r="Z24" s="136"/>
      <c r="AA24" s="136"/>
      <c r="AB24" s="143">
        <f>SUM(AB11:AB23)</f>
        <v>7500</v>
      </c>
      <c r="AC24" s="165">
        <f>SUM(AC11:AC23)</f>
        <v>0</v>
      </c>
      <c r="AD24" s="133"/>
      <c r="AF24" s="142"/>
    </row>
    <row r="25" spans="2:32" s="183" customFormat="1" ht="16.5" customHeight="1">
      <c r="B25" s="195"/>
      <c r="C25" s="196" t="s">
        <v>1646</v>
      </c>
      <c r="D25" s="169"/>
      <c r="E25" s="169"/>
      <c r="F25" s="197"/>
      <c r="G25" s="197"/>
      <c r="H25" s="169"/>
      <c r="I25" s="169"/>
      <c r="J25" s="197"/>
      <c r="K25" s="197"/>
      <c r="L25" s="169"/>
      <c r="M25" s="169"/>
      <c r="N25" s="197"/>
      <c r="O25" s="197"/>
      <c r="P25" s="169"/>
      <c r="Q25" s="169"/>
      <c r="R25" s="197"/>
      <c r="S25" s="197"/>
      <c r="T25" s="169"/>
      <c r="U25" s="169"/>
      <c r="V25" s="197"/>
      <c r="W25" s="197"/>
      <c r="X25" s="169"/>
      <c r="Y25" s="169"/>
      <c r="Z25" s="197"/>
      <c r="AA25" s="197"/>
      <c r="AB25" s="169"/>
      <c r="AC25" s="169"/>
      <c r="AD25" s="198"/>
      <c r="AF25" s="142"/>
    </row>
    <row r="26" spans="2:32" ht="16.5" customHeight="1">
      <c r="B26" s="164" t="s">
        <v>1647</v>
      </c>
      <c r="C26" s="305" t="s">
        <v>1648</v>
      </c>
      <c r="D26" s="124">
        <v>2350</v>
      </c>
      <c r="E26" s="172"/>
      <c r="F26" s="166" t="s">
        <v>1661</v>
      </c>
      <c r="G26" s="309" t="s">
        <v>1662</v>
      </c>
      <c r="H26" s="194">
        <v>1200</v>
      </c>
      <c r="I26" s="172"/>
      <c r="J26" s="166" t="s">
        <v>1679</v>
      </c>
      <c r="K26" s="309" t="s">
        <v>1680</v>
      </c>
      <c r="L26" s="194">
        <v>4050</v>
      </c>
      <c r="M26" s="172"/>
      <c r="N26" s="166" t="s">
        <v>1702</v>
      </c>
      <c r="O26" s="309" t="s">
        <v>1703</v>
      </c>
      <c r="P26" s="124">
        <v>650</v>
      </c>
      <c r="Q26" s="172"/>
      <c r="R26" s="166" t="s">
        <v>1727</v>
      </c>
      <c r="S26" s="311" t="s">
        <v>2846</v>
      </c>
      <c r="T26" s="167">
        <v>550</v>
      </c>
      <c r="U26" s="172"/>
      <c r="V26" s="166"/>
      <c r="W26" s="166"/>
      <c r="X26" s="167"/>
      <c r="Y26" s="168"/>
      <c r="Z26" s="166" t="s">
        <v>1739</v>
      </c>
      <c r="AA26" s="311" t="s">
        <v>2853</v>
      </c>
      <c r="AB26" s="167">
        <v>600</v>
      </c>
      <c r="AC26" s="172"/>
      <c r="AD26" s="133" t="s">
        <v>197</v>
      </c>
      <c r="AF26" s="142"/>
    </row>
    <row r="27" spans="2:32" ht="16.5" customHeight="1">
      <c r="B27" s="164" t="s">
        <v>1649</v>
      </c>
      <c r="C27" s="306" t="s">
        <v>1650</v>
      </c>
      <c r="D27" s="135">
        <v>2500</v>
      </c>
      <c r="E27" s="163"/>
      <c r="F27" s="136" t="s">
        <v>1663</v>
      </c>
      <c r="G27" s="307" t="s">
        <v>1664</v>
      </c>
      <c r="H27" s="135">
        <v>3750</v>
      </c>
      <c r="I27" s="163"/>
      <c r="J27" s="136" t="s">
        <v>1681</v>
      </c>
      <c r="K27" s="307" t="s">
        <v>1682</v>
      </c>
      <c r="L27" s="190">
        <v>4000</v>
      </c>
      <c r="M27" s="163"/>
      <c r="N27" s="136" t="s">
        <v>1704</v>
      </c>
      <c r="O27" s="307" t="s">
        <v>1680</v>
      </c>
      <c r="P27" s="190">
        <v>1000</v>
      </c>
      <c r="Q27" s="163"/>
      <c r="R27" s="136" t="s">
        <v>1728</v>
      </c>
      <c r="S27" s="307" t="s">
        <v>2847</v>
      </c>
      <c r="T27" s="143">
        <v>550</v>
      </c>
      <c r="U27" s="163"/>
      <c r="V27" s="136"/>
      <c r="W27" s="136"/>
      <c r="X27" s="143"/>
      <c r="Y27" s="131"/>
      <c r="Z27" s="136" t="s">
        <v>1740</v>
      </c>
      <c r="AA27" s="307" t="s">
        <v>2847</v>
      </c>
      <c r="AB27" s="143">
        <v>1500</v>
      </c>
      <c r="AC27" s="163"/>
      <c r="AD27" s="133">
        <f>SUMIF(C9:Y9,D9,C51:Y51)</f>
        <v>82300</v>
      </c>
    </row>
    <row r="28" spans="2:32" ht="16.5" customHeight="1">
      <c r="B28" s="164" t="s">
        <v>1651</v>
      </c>
      <c r="C28" s="306" t="s">
        <v>1652</v>
      </c>
      <c r="D28" s="135">
        <v>1550</v>
      </c>
      <c r="E28" s="163"/>
      <c r="F28" s="136" t="s">
        <v>1665</v>
      </c>
      <c r="G28" s="307" t="s">
        <v>1666</v>
      </c>
      <c r="H28" s="135">
        <v>1850</v>
      </c>
      <c r="I28" s="163"/>
      <c r="J28" s="136" t="s">
        <v>1683</v>
      </c>
      <c r="K28" s="307" t="s">
        <v>1684</v>
      </c>
      <c r="L28" s="190">
        <v>1000</v>
      </c>
      <c r="M28" s="163"/>
      <c r="N28" s="136" t="s">
        <v>1705</v>
      </c>
      <c r="O28" s="307" t="s">
        <v>1706</v>
      </c>
      <c r="P28" s="190">
        <v>3000</v>
      </c>
      <c r="Q28" s="163"/>
      <c r="R28" s="136" t="s">
        <v>1729</v>
      </c>
      <c r="S28" s="307" t="s">
        <v>2848</v>
      </c>
      <c r="T28" s="143">
        <v>400</v>
      </c>
      <c r="U28" s="163"/>
      <c r="V28" s="136"/>
      <c r="W28" s="136"/>
      <c r="X28" s="143"/>
      <c r="Y28" s="131"/>
      <c r="Z28" s="136" t="s">
        <v>1741</v>
      </c>
      <c r="AA28" s="307" t="s">
        <v>2848</v>
      </c>
      <c r="AB28" s="143">
        <v>2300</v>
      </c>
      <c r="AC28" s="163"/>
      <c r="AD28" s="133"/>
    </row>
    <row r="29" spans="2:32" ht="16.5" customHeight="1">
      <c r="B29" s="173" t="s">
        <v>1653</v>
      </c>
      <c r="C29" s="306" t="s">
        <v>1654</v>
      </c>
      <c r="D29" s="135">
        <v>2100</v>
      </c>
      <c r="E29" s="163"/>
      <c r="F29" s="136" t="s">
        <v>1667</v>
      </c>
      <c r="G29" s="307" t="s">
        <v>1668</v>
      </c>
      <c r="H29" s="135">
        <v>900</v>
      </c>
      <c r="I29" s="163"/>
      <c r="J29" s="136" t="s">
        <v>1685</v>
      </c>
      <c r="K29" s="307" t="s">
        <v>1686</v>
      </c>
      <c r="L29" s="190">
        <v>700</v>
      </c>
      <c r="M29" s="163"/>
      <c r="N29" s="136" t="s">
        <v>1707</v>
      </c>
      <c r="O29" s="307" t="s">
        <v>1708</v>
      </c>
      <c r="P29" s="190">
        <v>1450</v>
      </c>
      <c r="Q29" s="163"/>
      <c r="R29" s="136" t="s">
        <v>1730</v>
      </c>
      <c r="S29" s="307" t="s">
        <v>2849</v>
      </c>
      <c r="T29" s="143">
        <v>200</v>
      </c>
      <c r="U29" s="163"/>
      <c r="V29" s="136"/>
      <c r="W29" s="136"/>
      <c r="X29" s="143"/>
      <c r="Y29" s="131"/>
      <c r="Z29" s="136" t="s">
        <v>1742</v>
      </c>
      <c r="AA29" s="307" t="s">
        <v>2849</v>
      </c>
      <c r="AB29" s="143">
        <v>3500</v>
      </c>
      <c r="AC29" s="163"/>
      <c r="AD29" s="133" t="s">
        <v>199</v>
      </c>
    </row>
    <row r="30" spans="2:32" ht="16.5" customHeight="1">
      <c r="B30" s="197" t="s">
        <v>1655</v>
      </c>
      <c r="C30" s="306" t="s">
        <v>1656</v>
      </c>
      <c r="D30" s="135">
        <v>1550</v>
      </c>
      <c r="E30" s="163"/>
      <c r="F30" s="136" t="s">
        <v>1669</v>
      </c>
      <c r="G30" s="307" t="s">
        <v>1670</v>
      </c>
      <c r="H30" s="190">
        <v>1850</v>
      </c>
      <c r="I30" s="163"/>
      <c r="J30" s="136" t="s">
        <v>1687</v>
      </c>
      <c r="K30" s="307" t="s">
        <v>1688</v>
      </c>
      <c r="L30" s="190">
        <v>2700</v>
      </c>
      <c r="M30" s="163"/>
      <c r="N30" s="136" t="s">
        <v>1709</v>
      </c>
      <c r="O30" s="307" t="s">
        <v>1666</v>
      </c>
      <c r="P30" s="135">
        <v>2000</v>
      </c>
      <c r="Q30" s="163"/>
      <c r="R30" s="136" t="s">
        <v>1731</v>
      </c>
      <c r="S30" s="307" t="s">
        <v>2850</v>
      </c>
      <c r="T30" s="143">
        <v>500</v>
      </c>
      <c r="U30" s="163"/>
      <c r="V30" s="136"/>
      <c r="W30" s="136"/>
      <c r="X30" s="143"/>
      <c r="Y30" s="131"/>
      <c r="Z30" s="136" t="s">
        <v>1743</v>
      </c>
      <c r="AA30" s="307" t="s">
        <v>2850</v>
      </c>
      <c r="AB30" s="143">
        <v>2300</v>
      </c>
      <c r="AC30" s="163"/>
      <c r="AD30" s="170">
        <f>SUMIF(C9:Y9,E9,C51:Y51)</f>
        <v>0</v>
      </c>
    </row>
    <row r="31" spans="2:32" ht="16.5" customHeight="1">
      <c r="B31" s="175" t="s">
        <v>1657</v>
      </c>
      <c r="C31" s="306" t="s">
        <v>1658</v>
      </c>
      <c r="D31" s="135">
        <v>1600</v>
      </c>
      <c r="E31" s="163"/>
      <c r="F31" s="136" t="s">
        <v>1671</v>
      </c>
      <c r="G31" s="307" t="s">
        <v>1672</v>
      </c>
      <c r="H31" s="190">
        <v>1150</v>
      </c>
      <c r="I31" s="163"/>
      <c r="J31" s="136" t="s">
        <v>1689</v>
      </c>
      <c r="K31" s="307" t="s">
        <v>1672</v>
      </c>
      <c r="L31" s="190">
        <v>3300</v>
      </c>
      <c r="M31" s="163"/>
      <c r="N31" s="136" t="s">
        <v>1710</v>
      </c>
      <c r="O31" s="307" t="s">
        <v>1688</v>
      </c>
      <c r="P31" s="135">
        <v>400</v>
      </c>
      <c r="Q31" s="163"/>
      <c r="R31" s="136" t="s">
        <v>1732</v>
      </c>
      <c r="S31" s="312" t="s">
        <v>2851</v>
      </c>
      <c r="T31" s="143">
        <v>300</v>
      </c>
      <c r="U31" s="163"/>
      <c r="V31" s="136"/>
      <c r="W31" s="136"/>
      <c r="X31" s="143"/>
      <c r="Y31" s="131"/>
      <c r="Z31" s="136" t="s">
        <v>1744</v>
      </c>
      <c r="AA31" s="312" t="s">
        <v>2851</v>
      </c>
      <c r="AB31" s="143">
        <v>300</v>
      </c>
      <c r="AC31" s="163"/>
      <c r="AD31" s="171" t="s">
        <v>2502</v>
      </c>
      <c r="AF31" s="145"/>
    </row>
    <row r="32" spans="2:32" ht="16.5" customHeight="1">
      <c r="B32" s="174" t="s">
        <v>1659</v>
      </c>
      <c r="C32" s="306" t="s">
        <v>1660</v>
      </c>
      <c r="D32" s="190">
        <v>1100</v>
      </c>
      <c r="E32" s="163"/>
      <c r="F32" s="136" t="s">
        <v>1673</v>
      </c>
      <c r="G32" s="307" t="s">
        <v>1674</v>
      </c>
      <c r="H32" s="135">
        <v>1600</v>
      </c>
      <c r="I32" s="163"/>
      <c r="J32" s="136" t="s">
        <v>1690</v>
      </c>
      <c r="K32" s="307" t="s">
        <v>1654</v>
      </c>
      <c r="L32" s="190">
        <v>1650</v>
      </c>
      <c r="M32" s="163"/>
      <c r="N32" s="136" t="s">
        <v>1711</v>
      </c>
      <c r="O32" s="307" t="s">
        <v>1654</v>
      </c>
      <c r="P32" s="190">
        <v>2050</v>
      </c>
      <c r="Q32" s="163"/>
      <c r="R32" s="136" t="s">
        <v>1733</v>
      </c>
      <c r="S32" s="307" t="s">
        <v>2852</v>
      </c>
      <c r="T32" s="143">
        <v>250</v>
      </c>
      <c r="U32" s="163"/>
      <c r="V32" s="136"/>
      <c r="W32" s="136"/>
      <c r="X32" s="143"/>
      <c r="Y32" s="131"/>
      <c r="Z32" s="136" t="s">
        <v>1745</v>
      </c>
      <c r="AA32" s="307" t="s">
        <v>2852</v>
      </c>
      <c r="AB32" s="143">
        <v>700</v>
      </c>
      <c r="AC32" s="163"/>
      <c r="AD32" s="170">
        <f>AC51</f>
        <v>0</v>
      </c>
    </row>
    <row r="33" spans="2:35" ht="16.5" customHeight="1">
      <c r="B33" s="129"/>
      <c r="C33" s="136"/>
      <c r="D33" s="143"/>
      <c r="E33" s="131"/>
      <c r="F33" s="136" t="s">
        <v>1675</v>
      </c>
      <c r="G33" s="307" t="s">
        <v>1676</v>
      </c>
      <c r="H33" s="190">
        <v>1300</v>
      </c>
      <c r="I33" s="163"/>
      <c r="J33" s="136" t="s">
        <v>1691</v>
      </c>
      <c r="K33" s="307" t="s">
        <v>1692</v>
      </c>
      <c r="L33" s="190">
        <v>2600</v>
      </c>
      <c r="M33" s="163"/>
      <c r="N33" s="136" t="s">
        <v>1712</v>
      </c>
      <c r="O33" s="307" t="s">
        <v>1713</v>
      </c>
      <c r="P33" s="190">
        <v>3950</v>
      </c>
      <c r="Q33" s="163"/>
      <c r="R33" s="136" t="s">
        <v>1734</v>
      </c>
      <c r="S33" s="307" t="s">
        <v>2858</v>
      </c>
      <c r="T33" s="143">
        <v>300</v>
      </c>
      <c r="U33" s="163"/>
      <c r="V33" s="136"/>
      <c r="W33" s="136"/>
      <c r="X33" s="143"/>
      <c r="Y33" s="131"/>
      <c r="Z33" s="136" t="s">
        <v>1746</v>
      </c>
      <c r="AA33" s="307" t="s">
        <v>2859</v>
      </c>
      <c r="AB33" s="143">
        <v>1000</v>
      </c>
      <c r="AC33" s="163"/>
      <c r="AD33" s="133"/>
    </row>
    <row r="34" spans="2:35" ht="16.5" customHeight="1">
      <c r="B34" s="129"/>
      <c r="C34" s="136"/>
      <c r="D34" s="143"/>
      <c r="E34" s="131"/>
      <c r="F34" s="136" t="s">
        <v>1677</v>
      </c>
      <c r="G34" s="307" t="s">
        <v>1678</v>
      </c>
      <c r="H34" s="135">
        <v>1800</v>
      </c>
      <c r="I34" s="163"/>
      <c r="J34" s="136" t="s">
        <v>1693</v>
      </c>
      <c r="K34" s="307" t="s">
        <v>1658</v>
      </c>
      <c r="L34" s="190">
        <v>2350</v>
      </c>
      <c r="M34" s="163"/>
      <c r="N34" s="136" t="s">
        <v>1714</v>
      </c>
      <c r="O34" s="307" t="s">
        <v>1715</v>
      </c>
      <c r="P34" s="190">
        <v>2400</v>
      </c>
      <c r="Q34" s="163"/>
      <c r="R34" s="136" t="s">
        <v>1735</v>
      </c>
      <c r="S34" s="307" t="s">
        <v>2869</v>
      </c>
      <c r="T34" s="143">
        <v>200</v>
      </c>
      <c r="U34" s="163"/>
      <c r="V34" s="136"/>
      <c r="W34" s="136"/>
      <c r="X34" s="143"/>
      <c r="Y34" s="131"/>
      <c r="Z34" s="136" t="s">
        <v>1747</v>
      </c>
      <c r="AA34" s="312" t="s">
        <v>2860</v>
      </c>
      <c r="AB34" s="143">
        <v>2700</v>
      </c>
      <c r="AC34" s="163"/>
      <c r="AD34" s="133"/>
    </row>
    <row r="35" spans="2:35" ht="16.5" customHeight="1">
      <c r="B35" s="129"/>
      <c r="C35" s="136"/>
      <c r="D35" s="143"/>
      <c r="E35" s="131"/>
      <c r="F35" s="136"/>
      <c r="G35" s="136"/>
      <c r="H35" s="143"/>
      <c r="I35" s="131"/>
      <c r="J35" s="136" t="s">
        <v>1694</v>
      </c>
      <c r="K35" s="307" t="s">
        <v>1695</v>
      </c>
      <c r="L35" s="135">
        <v>1050</v>
      </c>
      <c r="M35" s="163"/>
      <c r="N35" s="136" t="s">
        <v>1716</v>
      </c>
      <c r="O35" s="307" t="s">
        <v>1678</v>
      </c>
      <c r="P35" s="135">
        <v>2000</v>
      </c>
      <c r="Q35" s="163"/>
      <c r="R35" s="136" t="s">
        <v>1736</v>
      </c>
      <c r="S35" s="307" t="s">
        <v>2870</v>
      </c>
      <c r="T35" s="143">
        <v>200</v>
      </c>
      <c r="U35" s="163"/>
      <c r="V35" s="136"/>
      <c r="W35" s="136"/>
      <c r="X35" s="143"/>
      <c r="Y35" s="131"/>
      <c r="Z35" s="136" t="s">
        <v>1748</v>
      </c>
      <c r="AA35" s="307" t="s">
        <v>2861</v>
      </c>
      <c r="AB35" s="143">
        <v>450</v>
      </c>
      <c r="AC35" s="163"/>
      <c r="AD35" s="133"/>
    </row>
    <row r="36" spans="2:35" ht="16.5" customHeight="1">
      <c r="B36" s="134"/>
      <c r="C36" s="136"/>
      <c r="D36" s="143"/>
      <c r="E36" s="131"/>
      <c r="F36" s="136"/>
      <c r="G36" s="136"/>
      <c r="H36" s="143"/>
      <c r="I36" s="131"/>
      <c r="J36" s="136" t="s">
        <v>1696</v>
      </c>
      <c r="K36" s="307" t="s">
        <v>1697</v>
      </c>
      <c r="L36" s="190">
        <v>1200</v>
      </c>
      <c r="M36" s="163"/>
      <c r="N36" s="136" t="s">
        <v>1717</v>
      </c>
      <c r="O36" s="307" t="s">
        <v>1718</v>
      </c>
      <c r="P36" s="135">
        <v>1050</v>
      </c>
      <c r="Q36" s="163"/>
      <c r="R36" s="136" t="s">
        <v>1737</v>
      </c>
      <c r="S36" s="307" t="s">
        <v>2871</v>
      </c>
      <c r="T36" s="143">
        <v>150</v>
      </c>
      <c r="U36" s="163"/>
      <c r="V36" s="136"/>
      <c r="W36" s="136"/>
      <c r="X36" s="143"/>
      <c r="Y36" s="131"/>
      <c r="Z36" s="136" t="s">
        <v>1749</v>
      </c>
      <c r="AA36" s="312" t="s">
        <v>2862</v>
      </c>
      <c r="AB36" s="143">
        <v>250</v>
      </c>
      <c r="AC36" s="163"/>
      <c r="AD36" s="133"/>
    </row>
    <row r="37" spans="2:35" ht="16.5" customHeight="1">
      <c r="B37" s="134"/>
      <c r="C37" s="136"/>
      <c r="D37" s="143"/>
      <c r="E37" s="131"/>
      <c r="F37" s="136"/>
      <c r="G37" s="136"/>
      <c r="H37" s="143"/>
      <c r="I37" s="131"/>
      <c r="J37" s="136" t="s">
        <v>1698</v>
      </c>
      <c r="K37" s="307" t="s">
        <v>1699</v>
      </c>
      <c r="L37" s="190">
        <v>3250</v>
      </c>
      <c r="M37" s="163"/>
      <c r="N37" s="136" t="s">
        <v>1719</v>
      </c>
      <c r="O37" s="307" t="s">
        <v>1720</v>
      </c>
      <c r="P37" s="190">
        <v>350</v>
      </c>
      <c r="Q37" s="163"/>
      <c r="R37" s="136" t="s">
        <v>1738</v>
      </c>
      <c r="S37" s="307" t="s">
        <v>2872</v>
      </c>
      <c r="T37" s="143">
        <v>100</v>
      </c>
      <c r="U37" s="163"/>
      <c r="V37" s="136"/>
      <c r="W37" s="136"/>
      <c r="X37" s="143"/>
      <c r="Y37" s="131"/>
      <c r="Z37" s="136" t="s">
        <v>1750</v>
      </c>
      <c r="AA37" s="307" t="s">
        <v>2858</v>
      </c>
      <c r="AB37" s="143">
        <v>1000</v>
      </c>
      <c r="AC37" s="163"/>
      <c r="AD37" s="133"/>
    </row>
    <row r="38" spans="2:35" ht="16.5" customHeight="1">
      <c r="B38" s="134"/>
      <c r="C38" s="136"/>
      <c r="D38" s="143"/>
      <c r="E38" s="131"/>
      <c r="F38" s="136"/>
      <c r="G38" s="136"/>
      <c r="H38" s="143"/>
      <c r="I38" s="131"/>
      <c r="J38" s="136" t="s">
        <v>1700</v>
      </c>
      <c r="K38" s="307" t="s">
        <v>1701</v>
      </c>
      <c r="L38" s="135">
        <v>850</v>
      </c>
      <c r="M38" s="163"/>
      <c r="N38" s="136" t="s">
        <v>1721</v>
      </c>
      <c r="O38" s="307" t="s">
        <v>1722</v>
      </c>
      <c r="P38" s="190">
        <v>450</v>
      </c>
      <c r="Q38" s="163"/>
      <c r="R38" s="136"/>
      <c r="S38" s="136"/>
      <c r="T38" s="143"/>
      <c r="U38" s="131"/>
      <c r="V38" s="136"/>
      <c r="W38" s="136"/>
      <c r="X38" s="143"/>
      <c r="Y38" s="131"/>
      <c r="Z38" s="136" t="s">
        <v>1751</v>
      </c>
      <c r="AA38" s="307" t="s">
        <v>2863</v>
      </c>
      <c r="AB38" s="143">
        <v>1000</v>
      </c>
      <c r="AC38" s="163"/>
      <c r="AD38" s="133"/>
    </row>
    <row r="39" spans="2:35" ht="16.5" customHeight="1">
      <c r="B39" s="134"/>
      <c r="C39" s="136"/>
      <c r="D39" s="143"/>
      <c r="E39" s="131"/>
      <c r="F39" s="136"/>
      <c r="G39" s="136"/>
      <c r="H39" s="143"/>
      <c r="I39" s="131"/>
      <c r="J39" s="136"/>
      <c r="K39" s="136"/>
      <c r="L39" s="143"/>
      <c r="M39" s="131"/>
      <c r="N39" s="136" t="s">
        <v>1723</v>
      </c>
      <c r="O39" s="307" t="s">
        <v>1724</v>
      </c>
      <c r="P39" s="135">
        <v>500</v>
      </c>
      <c r="Q39" s="163"/>
      <c r="R39" s="136"/>
      <c r="S39" s="136"/>
      <c r="T39" s="143"/>
      <c r="U39" s="131"/>
      <c r="V39" s="136"/>
      <c r="W39" s="136"/>
      <c r="X39" s="143"/>
      <c r="Y39" s="131"/>
      <c r="Z39" s="136" t="s">
        <v>1752</v>
      </c>
      <c r="AA39" s="312" t="s">
        <v>2864</v>
      </c>
      <c r="AB39" s="143">
        <v>1300</v>
      </c>
      <c r="AC39" s="163"/>
      <c r="AD39" s="133"/>
    </row>
    <row r="40" spans="2:35" ht="16.5" customHeight="1">
      <c r="B40" s="129"/>
      <c r="C40" s="136"/>
      <c r="D40" s="143"/>
      <c r="E40" s="131"/>
      <c r="F40" s="136"/>
      <c r="G40" s="136"/>
      <c r="H40" s="143"/>
      <c r="I40" s="131"/>
      <c r="J40" s="136"/>
      <c r="K40" s="136"/>
      <c r="L40" s="143"/>
      <c r="M40" s="131"/>
      <c r="N40" s="136" t="s">
        <v>1725</v>
      </c>
      <c r="O40" s="307" t="s">
        <v>1726</v>
      </c>
      <c r="P40" s="135">
        <v>500</v>
      </c>
      <c r="Q40" s="163"/>
      <c r="R40" s="136"/>
      <c r="S40" s="136"/>
      <c r="T40" s="143"/>
      <c r="U40" s="131"/>
      <c r="V40" s="136"/>
      <c r="W40" s="136"/>
      <c r="X40" s="143"/>
      <c r="Y40" s="131"/>
      <c r="Z40" s="136" t="s">
        <v>1753</v>
      </c>
      <c r="AA40" s="307" t="s">
        <v>2865</v>
      </c>
      <c r="AB40" s="143">
        <v>1200</v>
      </c>
      <c r="AC40" s="163"/>
      <c r="AD40" s="133"/>
    </row>
    <row r="41" spans="2:35" ht="16.5" customHeight="1">
      <c r="B41" s="146"/>
      <c r="C41" s="136"/>
      <c r="D41" s="143"/>
      <c r="E41" s="131"/>
      <c r="F41" s="136"/>
      <c r="G41" s="136"/>
      <c r="H41" s="143"/>
      <c r="I41" s="131"/>
      <c r="J41" s="136"/>
      <c r="K41" s="136"/>
      <c r="L41" s="143"/>
      <c r="M41" s="131"/>
      <c r="N41" s="136"/>
      <c r="O41" s="136"/>
      <c r="P41" s="143"/>
      <c r="Q41" s="131"/>
      <c r="R41" s="136"/>
      <c r="S41" s="136"/>
      <c r="T41" s="143"/>
      <c r="U41" s="131"/>
      <c r="V41" s="136"/>
      <c r="W41" s="136"/>
      <c r="X41" s="143"/>
      <c r="Y41" s="131"/>
      <c r="Z41" s="136" t="s">
        <v>1754</v>
      </c>
      <c r="AA41" s="307" t="s">
        <v>2866</v>
      </c>
      <c r="AB41" s="143">
        <v>1500</v>
      </c>
      <c r="AC41" s="163"/>
      <c r="AD41" s="133"/>
    </row>
    <row r="42" spans="2:35" ht="16.5" customHeight="1">
      <c r="B42" s="121"/>
      <c r="C42" s="136"/>
      <c r="D42" s="143"/>
      <c r="E42" s="131"/>
      <c r="F42" s="136"/>
      <c r="G42" s="136"/>
      <c r="H42" s="143"/>
      <c r="I42" s="131"/>
      <c r="J42" s="136"/>
      <c r="K42" s="136"/>
      <c r="L42" s="143"/>
      <c r="M42" s="131"/>
      <c r="N42" s="136"/>
      <c r="O42" s="136"/>
      <c r="P42" s="143"/>
      <c r="Q42" s="131"/>
      <c r="R42" s="136"/>
      <c r="S42" s="136"/>
      <c r="T42" s="143"/>
      <c r="U42" s="131"/>
      <c r="V42" s="136"/>
      <c r="W42" s="136"/>
      <c r="X42" s="143"/>
      <c r="Y42" s="131"/>
      <c r="Z42" s="136"/>
      <c r="AA42" s="136"/>
      <c r="AB42" s="143"/>
      <c r="AC42" s="131"/>
      <c r="AD42" s="133"/>
    </row>
    <row r="43" spans="2:35" ht="16.5" customHeight="1">
      <c r="B43" s="122" t="s">
        <v>146</v>
      </c>
      <c r="C43" s="136"/>
      <c r="D43" s="143"/>
      <c r="E43" s="131"/>
      <c r="F43" s="136"/>
      <c r="G43" s="136"/>
      <c r="H43" s="143"/>
      <c r="I43" s="131"/>
      <c r="J43" s="136"/>
      <c r="K43" s="136"/>
      <c r="L43" s="143"/>
      <c r="M43" s="131"/>
      <c r="N43" s="136"/>
      <c r="O43" s="136"/>
      <c r="P43" s="143"/>
      <c r="Q43" s="131"/>
      <c r="R43" s="136"/>
      <c r="S43" s="136"/>
      <c r="T43" s="143"/>
      <c r="U43" s="131"/>
      <c r="V43" s="136"/>
      <c r="W43" s="136"/>
      <c r="X43" s="143"/>
      <c r="Y43" s="131"/>
      <c r="Z43" s="136"/>
      <c r="AA43" s="136"/>
      <c r="AB43" s="143"/>
      <c r="AC43" s="131"/>
      <c r="AD43" s="133"/>
    </row>
    <row r="44" spans="2:35" ht="16.5" customHeight="1">
      <c r="B44" s="129" t="s">
        <v>150</v>
      </c>
      <c r="C44" s="136"/>
      <c r="D44" s="143"/>
      <c r="E44" s="131"/>
      <c r="F44" s="136"/>
      <c r="G44" s="136"/>
      <c r="H44" s="143"/>
      <c r="I44" s="131"/>
      <c r="J44" s="136"/>
      <c r="K44" s="136"/>
      <c r="L44" s="143"/>
      <c r="M44" s="131"/>
      <c r="N44" s="136"/>
      <c r="O44" s="136"/>
      <c r="P44" s="143"/>
      <c r="Q44" s="131"/>
      <c r="R44" s="136"/>
      <c r="S44" s="136"/>
      <c r="T44" s="143"/>
      <c r="U44" s="131"/>
      <c r="V44" s="136"/>
      <c r="W44" s="136"/>
      <c r="X44" s="143"/>
      <c r="Y44" s="131"/>
      <c r="Z44" s="136"/>
      <c r="AA44" s="136"/>
      <c r="AB44" s="143"/>
      <c r="AC44" s="131"/>
      <c r="AD44" s="133"/>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SUM(D26:D50)</f>
        <v>12750</v>
      </c>
      <c r="E51" s="150">
        <f>SUM(E26:E50)</f>
        <v>0</v>
      </c>
      <c r="F51" s="144">
        <f t="shared" ref="F51:Z51" si="0">SUM(F43:F50)</f>
        <v>0</v>
      </c>
      <c r="G51" s="144"/>
      <c r="H51" s="149">
        <f>SUM(H26:H50)</f>
        <v>15400</v>
      </c>
      <c r="I51" s="150">
        <f>SUM(I26:I50)</f>
        <v>0</v>
      </c>
      <c r="J51" s="146">
        <f t="shared" si="0"/>
        <v>0</v>
      </c>
      <c r="K51" s="144"/>
      <c r="L51" s="149">
        <f>SUM(L26:L50)</f>
        <v>28700</v>
      </c>
      <c r="M51" s="150">
        <f>SUM(M26:M50)</f>
        <v>0</v>
      </c>
      <c r="N51" s="144">
        <f t="shared" si="0"/>
        <v>0</v>
      </c>
      <c r="O51" s="144"/>
      <c r="P51" s="149">
        <f>SUM(P26:P50)</f>
        <v>21750</v>
      </c>
      <c r="Q51" s="150">
        <f>SUM(Q26:Q50)</f>
        <v>0</v>
      </c>
      <c r="R51" s="144">
        <f t="shared" si="0"/>
        <v>0</v>
      </c>
      <c r="S51" s="144"/>
      <c r="T51" s="149">
        <f>SUM(T26:T50)</f>
        <v>3700</v>
      </c>
      <c r="U51" s="150">
        <f>SUM(U26:U50)</f>
        <v>0</v>
      </c>
      <c r="V51" s="144">
        <f t="shared" si="0"/>
        <v>0</v>
      </c>
      <c r="W51" s="144"/>
      <c r="X51" s="149">
        <f>SUM(X26:X50)</f>
        <v>0</v>
      </c>
      <c r="Y51" s="150">
        <f>SUM(Y26:Y50)</f>
        <v>0</v>
      </c>
      <c r="Z51" s="144">
        <f t="shared" si="0"/>
        <v>0</v>
      </c>
      <c r="AA51" s="144"/>
      <c r="AB51" s="149">
        <f>SUM(AB26:AB50)</f>
        <v>21600</v>
      </c>
      <c r="AC51" s="150">
        <f>SUM(AC26:AC50)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2">
    <cfRule type="expression" dxfId="317" priority="1" stopIfTrue="1">
      <formula>D11&lt;E11</formula>
    </cfRule>
    <cfRule type="expression" dxfId="316" priority="2" stopIfTrue="1">
      <formula>MOD(E11,50)&gt;0</formula>
    </cfRule>
  </conditionalFormatting>
  <conditionalFormatting sqref="E26:E32">
    <cfRule type="expression" dxfId="315" priority="43" stopIfTrue="1">
      <formula>D26&lt;E26</formula>
    </cfRule>
    <cfRule type="expression" dxfId="314" priority="44" stopIfTrue="1">
      <formula>MOD(E26,50)&gt;0</formula>
    </cfRule>
  </conditionalFormatting>
  <conditionalFormatting sqref="I11:I13">
    <cfRule type="expression" dxfId="313" priority="5" stopIfTrue="1">
      <formula>H11&lt;I11</formula>
    </cfRule>
    <cfRule type="expression" dxfId="312" priority="6" stopIfTrue="1">
      <formula>MOD(I11,50)&gt;0</formula>
    </cfRule>
  </conditionalFormatting>
  <conditionalFormatting sqref="I26:I34">
    <cfRule type="expression" dxfId="311" priority="57" stopIfTrue="1">
      <formula>H26&lt;I26</formula>
    </cfRule>
    <cfRule type="expression" dxfId="310" priority="58" stopIfTrue="1">
      <formula>MOD(I26,50)&gt;0</formula>
    </cfRule>
  </conditionalFormatting>
  <conditionalFormatting sqref="M11:M13">
    <cfRule type="expression" dxfId="309" priority="11" stopIfTrue="1">
      <formula>L11&lt;M11</formula>
    </cfRule>
    <cfRule type="expression" dxfId="308" priority="12" stopIfTrue="1">
      <formula>MOD(M11,50)&gt;0</formula>
    </cfRule>
  </conditionalFormatting>
  <conditionalFormatting sqref="M26:M38">
    <cfRule type="expression" dxfId="307" priority="75" stopIfTrue="1">
      <formula>L26&lt;M26</formula>
    </cfRule>
    <cfRule type="expression" dxfId="306" priority="76" stopIfTrue="1">
      <formula>MOD(M26,50)&gt;0</formula>
    </cfRule>
  </conditionalFormatting>
  <conditionalFormatting sqref="Q11:Q13">
    <cfRule type="expression" dxfId="305" priority="17" stopIfTrue="1">
      <formula>P11&lt;Q11</formula>
    </cfRule>
    <cfRule type="expression" dxfId="304" priority="18" stopIfTrue="1">
      <formula>MOD(Q11,50)&gt;0</formula>
    </cfRule>
  </conditionalFormatting>
  <conditionalFormatting sqref="Q26:Q40">
    <cfRule type="expression" dxfId="303" priority="101" stopIfTrue="1">
      <formula>P26&lt;Q26</formula>
    </cfRule>
    <cfRule type="expression" dxfId="302" priority="102" stopIfTrue="1">
      <formula>MOD(Q26,50)&gt;0</formula>
    </cfRule>
  </conditionalFormatting>
  <conditionalFormatting sqref="U11:U15">
    <cfRule type="expression" dxfId="301" priority="23" stopIfTrue="1">
      <formula>T11&lt;U11</formula>
    </cfRule>
    <cfRule type="expression" dxfId="300" priority="24" stopIfTrue="1">
      <formula>MOD(U11,50)&gt;0</formula>
    </cfRule>
  </conditionalFormatting>
  <conditionalFormatting sqref="U26:U37">
    <cfRule type="expression" dxfId="299" priority="131" stopIfTrue="1">
      <formula>T26&lt;U26</formula>
    </cfRule>
    <cfRule type="expression" dxfId="298" priority="132" stopIfTrue="1">
      <formula>MOD(U26,50)&gt;0</formula>
    </cfRule>
  </conditionalFormatting>
  <conditionalFormatting sqref="AC11:AC15">
    <cfRule type="expression" dxfId="297" priority="33" stopIfTrue="1">
      <formula>AB11&lt;AC11</formula>
    </cfRule>
    <cfRule type="expression" dxfId="296" priority="34" stopIfTrue="1">
      <formula>MOD(AC11,50)&gt;0</formula>
    </cfRule>
  </conditionalFormatting>
  <conditionalFormatting sqref="AC26:AC41">
    <cfRule type="expression" dxfId="295" priority="155" stopIfTrue="1">
      <formula>AB26&lt;AC26</formula>
    </cfRule>
    <cfRule type="expression" dxfId="294" priority="156" stopIfTrue="1">
      <formula>MOD(AC26,50)&gt;0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26:AC41 U26:U37 Q26:Q40 M26:M38 I26:I34 E26:E32 AC11:AC15 U11:U15 Q11:Q13 M11:M13 I11:I13 E11:E12" xr:uid="{00000000-0002-0000-1200-000000000000}">
      <formula1>NOT(OR(D11&lt;E11,MOD(E11,50)&gt;0))</formula1>
    </dataValidation>
  </dataValidations>
  <hyperlinks>
    <hyperlink ref="C3" location="一番最初に入力して下さい!E7" tooltip="入力シートへ" display="一番最初に入力して下さい!E7" xr:uid="{00000000-0004-0000-1200-000000000000}"/>
    <hyperlink ref="C5" location="一番最初に入力して下さい!E8" tooltip="入力シートへ" display="一番最初に入力して下さい!E8" xr:uid="{00000000-0004-0000-1200-000001000000}"/>
    <hyperlink ref="I3" location="一番最初に入力して下さい!E5" tooltip="入力シートへ" display="一番最初に入力して下さい!E5" xr:uid="{00000000-0004-0000-1200-000002000000}"/>
    <hyperlink ref="P3" location="一番最初に入力して下さい!E9" tooltip="入力シートへ" display="一番最初に入力して下さい!E9" xr:uid="{00000000-0004-0000-1200-000003000000}"/>
    <hyperlink ref="I5" location="一番最初に入力して下さい!E11" tooltip="入力シートへ" display="一番最初に入力して下さい!E11" xr:uid="{00000000-0004-0000-1200-000004000000}"/>
    <hyperlink ref="O5" location="一番最初に入力して下さい!E12" tooltip="入力シートへ" display="一番最初に入力して下さい!E12" xr:uid="{00000000-0004-0000-1200-000005000000}"/>
    <hyperlink ref="S5" location="一番最初に入力して下さい!E13" tooltip="入力シートへ" display="一番最初に入力して下さい!E13" xr:uid="{00000000-0004-0000-1200-000006000000}"/>
    <hyperlink ref="C10" location="大阪府総部数合計表!B19" tooltip="集計シートへ" display="大阪府総部数合計表!B19" xr:uid="{00000000-0004-0000-1200-000083000000}"/>
    <hyperlink ref="C25" location="大阪府総部数合計表!B20" tooltip="集計シートへ" display="大阪府総部数合計表!B20" xr:uid="{00000000-0004-0000-1200-000084000000}"/>
  </hyperlinks>
  <printOptions horizontalCentered="1" verticalCentered="1"/>
  <pageMargins left="0" right="0" top="0" bottom="0" header="0" footer="0"/>
  <pageSetup paperSize="9" scale="65" orientation="landscape"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6DFFAF"/>
  </sheetPr>
  <dimension ref="A1:AI58"/>
  <sheetViews>
    <sheetView showGridLines="0" zoomScale="85" zoomScaleNormal="85" workbookViewId="0">
      <selection activeCell="M26" sqref="M26"/>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1755</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1756</v>
      </c>
      <c r="C11" s="305" t="s">
        <v>1757</v>
      </c>
      <c r="D11" s="124">
        <v>1300</v>
      </c>
      <c r="E11" s="162"/>
      <c r="F11" s="123" t="s">
        <v>1772</v>
      </c>
      <c r="G11" s="309" t="s">
        <v>1771</v>
      </c>
      <c r="H11" s="124">
        <v>1200</v>
      </c>
      <c r="I11" s="162"/>
      <c r="J11" s="123" t="s">
        <v>1782</v>
      </c>
      <c r="K11" s="309" t="s">
        <v>1757</v>
      </c>
      <c r="L11" s="194">
        <v>4750</v>
      </c>
      <c r="M11" s="162"/>
      <c r="N11" s="126" t="s">
        <v>1791</v>
      </c>
      <c r="O11" s="309" t="s">
        <v>1792</v>
      </c>
      <c r="P11" s="124">
        <v>600</v>
      </c>
      <c r="Q11" s="162"/>
      <c r="R11" s="123" t="s">
        <v>1803</v>
      </c>
      <c r="S11" s="313" t="s">
        <v>2873</v>
      </c>
      <c r="T11" s="124">
        <v>150</v>
      </c>
      <c r="U11" s="162"/>
      <c r="V11" s="127"/>
      <c r="W11" s="123"/>
      <c r="X11" s="124"/>
      <c r="Y11" s="125"/>
      <c r="Z11" s="127" t="s">
        <v>1819</v>
      </c>
      <c r="AA11" s="309" t="s">
        <v>2881</v>
      </c>
      <c r="AB11" s="124">
        <v>1000</v>
      </c>
      <c r="AC11" s="162"/>
      <c r="AD11" s="128" t="s">
        <v>198</v>
      </c>
    </row>
    <row r="12" spans="1:32" ht="16.5" customHeight="1">
      <c r="B12" s="174" t="s">
        <v>1758</v>
      </c>
      <c r="C12" s="306" t="s">
        <v>1759</v>
      </c>
      <c r="D12" s="135">
        <v>1200</v>
      </c>
      <c r="E12" s="163"/>
      <c r="F12" s="132" t="s">
        <v>1773</v>
      </c>
      <c r="G12" s="307" t="s">
        <v>1774</v>
      </c>
      <c r="H12" s="190">
        <v>1500</v>
      </c>
      <c r="I12" s="163"/>
      <c r="J12" s="132" t="s">
        <v>1783</v>
      </c>
      <c r="K12" s="307" t="s">
        <v>1784</v>
      </c>
      <c r="L12" s="190">
        <v>1550</v>
      </c>
      <c r="M12" s="163"/>
      <c r="N12" s="132" t="s">
        <v>1793</v>
      </c>
      <c r="O12" s="307" t="s">
        <v>1794</v>
      </c>
      <c r="P12" s="190">
        <v>900</v>
      </c>
      <c r="Q12" s="163"/>
      <c r="R12" s="132" t="s">
        <v>1804</v>
      </c>
      <c r="S12" s="314" t="s">
        <v>2874</v>
      </c>
      <c r="T12" s="130">
        <v>100</v>
      </c>
      <c r="U12" s="163"/>
      <c r="V12" s="127"/>
      <c r="W12" s="127"/>
      <c r="X12" s="130"/>
      <c r="Y12" s="131"/>
      <c r="Z12" s="127" t="s">
        <v>1820</v>
      </c>
      <c r="AA12" s="307" t="s">
        <v>2874</v>
      </c>
      <c r="AB12" s="135">
        <v>1000</v>
      </c>
      <c r="AC12" s="163"/>
      <c r="AD12" s="133">
        <f>SUMIF(C9:Y9,D9,C31:Y31)</f>
        <v>51950</v>
      </c>
    </row>
    <row r="13" spans="1:32" ht="16.5" customHeight="1">
      <c r="B13" s="164" t="s">
        <v>1760</v>
      </c>
      <c r="C13" s="306" t="s">
        <v>1761</v>
      </c>
      <c r="D13" s="135">
        <v>700</v>
      </c>
      <c r="E13" s="163"/>
      <c r="F13" s="136" t="s">
        <v>1775</v>
      </c>
      <c r="G13" s="307" t="s">
        <v>1757</v>
      </c>
      <c r="H13" s="135">
        <v>1700</v>
      </c>
      <c r="I13" s="163"/>
      <c r="J13" s="136" t="s">
        <v>1785</v>
      </c>
      <c r="K13" s="307" t="s">
        <v>1777</v>
      </c>
      <c r="L13" s="190">
        <v>2750</v>
      </c>
      <c r="M13" s="163"/>
      <c r="N13" s="136" t="s">
        <v>1795</v>
      </c>
      <c r="O13" s="307" t="s">
        <v>1757</v>
      </c>
      <c r="P13" s="190">
        <v>1500</v>
      </c>
      <c r="Q13" s="163"/>
      <c r="R13" s="132" t="s">
        <v>1805</v>
      </c>
      <c r="S13" s="314" t="s">
        <v>2875</v>
      </c>
      <c r="T13" s="135">
        <v>100</v>
      </c>
      <c r="U13" s="163"/>
      <c r="V13" s="136"/>
      <c r="W13" s="127"/>
      <c r="X13" s="135"/>
      <c r="Y13" s="131"/>
      <c r="Z13" s="136" t="s">
        <v>1821</v>
      </c>
      <c r="AA13" s="307" t="s">
        <v>2875</v>
      </c>
      <c r="AB13" s="135">
        <v>1000</v>
      </c>
      <c r="AC13" s="163"/>
      <c r="AD13" s="133"/>
    </row>
    <row r="14" spans="1:32" ht="16.5" customHeight="1">
      <c r="B14" s="174" t="s">
        <v>1762</v>
      </c>
      <c r="C14" s="306" t="s">
        <v>1763</v>
      </c>
      <c r="D14" s="135">
        <v>1400</v>
      </c>
      <c r="E14" s="163"/>
      <c r="F14" s="136" t="s">
        <v>1776</v>
      </c>
      <c r="G14" s="307" t="s">
        <v>1777</v>
      </c>
      <c r="H14" s="135">
        <v>2400</v>
      </c>
      <c r="I14" s="163"/>
      <c r="J14" s="136" t="s">
        <v>1786</v>
      </c>
      <c r="K14" s="307" t="s">
        <v>1787</v>
      </c>
      <c r="L14" s="190">
        <v>2900</v>
      </c>
      <c r="M14" s="163"/>
      <c r="N14" s="136" t="s">
        <v>1796</v>
      </c>
      <c r="O14" s="307" t="s">
        <v>1797</v>
      </c>
      <c r="P14" s="135">
        <v>1100</v>
      </c>
      <c r="Q14" s="163"/>
      <c r="R14" s="132" t="s">
        <v>1806</v>
      </c>
      <c r="S14" s="314" t="s">
        <v>2876</v>
      </c>
      <c r="T14" s="135">
        <v>200</v>
      </c>
      <c r="U14" s="163"/>
      <c r="V14" s="136"/>
      <c r="W14" s="132"/>
      <c r="X14" s="135"/>
      <c r="Y14" s="131"/>
      <c r="Z14" s="136" t="s">
        <v>1822</v>
      </c>
      <c r="AA14" s="307" t="s">
        <v>2876</v>
      </c>
      <c r="AB14" s="135">
        <v>2000</v>
      </c>
      <c r="AC14" s="163"/>
      <c r="AD14" s="133" t="s">
        <v>200</v>
      </c>
    </row>
    <row r="15" spans="1:32" ht="16.5" customHeight="1">
      <c r="B15" s="137" t="s">
        <v>1764</v>
      </c>
      <c r="C15" s="306" t="s">
        <v>1765</v>
      </c>
      <c r="D15" s="190">
        <v>450</v>
      </c>
      <c r="E15" s="163"/>
      <c r="F15" s="136" t="s">
        <v>1778</v>
      </c>
      <c r="G15" s="307" t="s">
        <v>1763</v>
      </c>
      <c r="H15" s="135">
        <v>2000</v>
      </c>
      <c r="I15" s="163"/>
      <c r="J15" s="136" t="s">
        <v>1788</v>
      </c>
      <c r="K15" s="307" t="s">
        <v>1763</v>
      </c>
      <c r="L15" s="190">
        <v>2450</v>
      </c>
      <c r="M15" s="163"/>
      <c r="N15" s="136" t="s">
        <v>1798</v>
      </c>
      <c r="O15" s="307" t="s">
        <v>1763</v>
      </c>
      <c r="P15" s="190">
        <v>2150</v>
      </c>
      <c r="Q15" s="163"/>
      <c r="R15" s="132" t="s">
        <v>1807</v>
      </c>
      <c r="S15" s="314" t="s">
        <v>2877</v>
      </c>
      <c r="T15" s="135">
        <v>150</v>
      </c>
      <c r="U15" s="163"/>
      <c r="V15" s="136"/>
      <c r="W15" s="132"/>
      <c r="X15" s="135"/>
      <c r="Y15" s="131"/>
      <c r="Z15" s="136" t="s">
        <v>1823</v>
      </c>
      <c r="AA15" s="307" t="s">
        <v>2877</v>
      </c>
      <c r="AB15" s="135">
        <v>800</v>
      </c>
      <c r="AC15" s="163"/>
      <c r="AD15" s="170">
        <f>SUMIF(C9:Y9,E9,C31:Y31)</f>
        <v>0</v>
      </c>
    </row>
    <row r="16" spans="1:32" ht="16.5" customHeight="1">
      <c r="B16" s="174" t="s">
        <v>1766</v>
      </c>
      <c r="C16" s="306" t="s">
        <v>1767</v>
      </c>
      <c r="D16" s="190">
        <v>1600</v>
      </c>
      <c r="E16" s="163"/>
      <c r="F16" s="136" t="s">
        <v>1779</v>
      </c>
      <c r="G16" s="307" t="s">
        <v>1780</v>
      </c>
      <c r="H16" s="135">
        <v>1000</v>
      </c>
      <c r="I16" s="163"/>
      <c r="J16" s="132" t="s">
        <v>1789</v>
      </c>
      <c r="K16" s="307" t="s">
        <v>1790</v>
      </c>
      <c r="L16" s="190">
        <v>2500</v>
      </c>
      <c r="M16" s="163"/>
      <c r="N16" s="136" t="s">
        <v>1799</v>
      </c>
      <c r="O16" s="307" t="s">
        <v>1761</v>
      </c>
      <c r="P16" s="190">
        <v>3450</v>
      </c>
      <c r="Q16" s="163"/>
      <c r="R16" s="138" t="s">
        <v>1808</v>
      </c>
      <c r="S16" s="316" t="s">
        <v>2878</v>
      </c>
      <c r="T16" s="135">
        <v>350</v>
      </c>
      <c r="U16" s="163"/>
      <c r="V16" s="132"/>
      <c r="W16" s="132"/>
      <c r="X16" s="135"/>
      <c r="Y16" s="131"/>
      <c r="Z16" s="132" t="s">
        <v>1824</v>
      </c>
      <c r="AA16" s="307" t="s">
        <v>2882</v>
      </c>
      <c r="AB16" s="190">
        <v>1100</v>
      </c>
      <c r="AC16" s="163"/>
      <c r="AD16" s="171" t="s">
        <v>2502</v>
      </c>
      <c r="AF16" s="140"/>
    </row>
    <row r="17" spans="2:32" ht="16.5" customHeight="1">
      <c r="B17" s="174" t="s">
        <v>1768</v>
      </c>
      <c r="C17" s="306" t="s">
        <v>1769</v>
      </c>
      <c r="D17" s="135">
        <v>850</v>
      </c>
      <c r="E17" s="163"/>
      <c r="F17" s="136" t="s">
        <v>1781</v>
      </c>
      <c r="G17" s="307" t="s">
        <v>1769</v>
      </c>
      <c r="H17" s="135">
        <v>1400</v>
      </c>
      <c r="I17" s="163"/>
      <c r="J17" s="136"/>
      <c r="K17" s="132"/>
      <c r="L17" s="135"/>
      <c r="M17" s="131"/>
      <c r="N17" s="132" t="s">
        <v>1800</v>
      </c>
      <c r="O17" s="307" t="s">
        <v>1801</v>
      </c>
      <c r="P17" s="135">
        <v>2000</v>
      </c>
      <c r="Q17" s="163"/>
      <c r="R17" s="132" t="s">
        <v>1809</v>
      </c>
      <c r="S17" s="314" t="s">
        <v>2879</v>
      </c>
      <c r="T17" s="135">
        <v>300</v>
      </c>
      <c r="U17" s="163"/>
      <c r="V17" s="136"/>
      <c r="W17" s="132"/>
      <c r="X17" s="135"/>
      <c r="Y17" s="131"/>
      <c r="Z17" s="136" t="s">
        <v>1825</v>
      </c>
      <c r="AA17" s="307" t="s">
        <v>2879</v>
      </c>
      <c r="AB17" s="135">
        <v>500</v>
      </c>
      <c r="AC17" s="163"/>
      <c r="AD17" s="170">
        <f>AC31</f>
        <v>0</v>
      </c>
      <c r="AF17" s="141"/>
    </row>
    <row r="18" spans="2:32" ht="16.5" customHeight="1">
      <c r="B18" s="174" t="s">
        <v>1770</v>
      </c>
      <c r="C18" s="306" t="s">
        <v>1771</v>
      </c>
      <c r="D18" s="135">
        <v>550</v>
      </c>
      <c r="E18" s="163"/>
      <c r="F18" s="136"/>
      <c r="G18" s="132"/>
      <c r="H18" s="135"/>
      <c r="I18" s="131"/>
      <c r="J18" s="132"/>
      <c r="K18" s="132"/>
      <c r="L18" s="135"/>
      <c r="M18" s="131"/>
      <c r="N18" s="132" t="s">
        <v>1802</v>
      </c>
      <c r="O18" s="307" t="s">
        <v>1765</v>
      </c>
      <c r="P18" s="190">
        <v>1650</v>
      </c>
      <c r="Q18" s="163"/>
      <c r="R18" s="132" t="s">
        <v>1810</v>
      </c>
      <c r="S18" s="314" t="s">
        <v>2880</v>
      </c>
      <c r="T18" s="135">
        <v>200</v>
      </c>
      <c r="U18" s="163"/>
      <c r="V18" s="132"/>
      <c r="W18" s="132"/>
      <c r="X18" s="135"/>
      <c r="Y18" s="131"/>
      <c r="Z18" s="132" t="s">
        <v>1826</v>
      </c>
      <c r="AA18" s="307" t="s">
        <v>2880</v>
      </c>
      <c r="AB18" s="135">
        <v>500</v>
      </c>
      <c r="AC18" s="163"/>
      <c r="AD18" s="133"/>
      <c r="AF18" s="142"/>
    </row>
    <row r="19" spans="2:32" ht="16.5" customHeight="1">
      <c r="B19" s="134"/>
      <c r="C19" s="136"/>
      <c r="D19" s="143"/>
      <c r="E19" s="131"/>
      <c r="F19" s="136"/>
      <c r="G19" s="136"/>
      <c r="H19" s="143"/>
      <c r="I19" s="131"/>
      <c r="J19" s="136"/>
      <c r="K19" s="136"/>
      <c r="L19" s="143"/>
      <c r="M19" s="131"/>
      <c r="N19" s="136"/>
      <c r="O19" s="136"/>
      <c r="P19" s="143"/>
      <c r="Q19" s="131"/>
      <c r="R19" s="136" t="s">
        <v>1811</v>
      </c>
      <c r="S19" s="314" t="s">
        <v>2887</v>
      </c>
      <c r="T19" s="143">
        <v>200</v>
      </c>
      <c r="U19" s="163"/>
      <c r="V19" s="136"/>
      <c r="W19" s="136"/>
      <c r="X19" s="143"/>
      <c r="Y19" s="131"/>
      <c r="Z19" s="136" t="s">
        <v>1827</v>
      </c>
      <c r="AA19" s="307" t="s">
        <v>2892</v>
      </c>
      <c r="AB19" s="135">
        <v>600</v>
      </c>
      <c r="AC19" s="163"/>
      <c r="AD19" s="133"/>
      <c r="AF19" s="142"/>
    </row>
    <row r="20" spans="2:32" ht="16.5" customHeight="1">
      <c r="B20" s="134"/>
      <c r="C20" s="136"/>
      <c r="D20" s="143"/>
      <c r="E20" s="131"/>
      <c r="F20" s="136"/>
      <c r="G20" s="136"/>
      <c r="H20" s="143"/>
      <c r="I20" s="131"/>
      <c r="J20" s="136"/>
      <c r="K20" s="136"/>
      <c r="L20" s="143"/>
      <c r="M20" s="131"/>
      <c r="N20" s="136"/>
      <c r="O20" s="136"/>
      <c r="P20" s="143"/>
      <c r="Q20" s="131"/>
      <c r="R20" s="136" t="s">
        <v>1812</v>
      </c>
      <c r="S20" s="314" t="s">
        <v>2888</v>
      </c>
      <c r="T20" s="143">
        <v>250</v>
      </c>
      <c r="U20" s="163"/>
      <c r="V20" s="136"/>
      <c r="W20" s="136"/>
      <c r="X20" s="143"/>
      <c r="Y20" s="131"/>
      <c r="Z20" s="136" t="s">
        <v>1828</v>
      </c>
      <c r="AA20" s="307" t="s">
        <v>2893</v>
      </c>
      <c r="AB20" s="135">
        <v>1200</v>
      </c>
      <c r="AC20" s="163"/>
      <c r="AD20" s="133"/>
      <c r="AF20" s="142"/>
    </row>
    <row r="21" spans="2:32" ht="16.5" customHeight="1">
      <c r="B21" s="134"/>
      <c r="C21" s="136"/>
      <c r="D21" s="143"/>
      <c r="E21" s="131"/>
      <c r="F21" s="136"/>
      <c r="G21" s="136"/>
      <c r="H21" s="143"/>
      <c r="I21" s="131"/>
      <c r="J21" s="136"/>
      <c r="K21" s="136"/>
      <c r="L21" s="143"/>
      <c r="M21" s="131"/>
      <c r="N21" s="136"/>
      <c r="O21" s="136"/>
      <c r="P21" s="143"/>
      <c r="Q21" s="131"/>
      <c r="R21" s="136" t="s">
        <v>1813</v>
      </c>
      <c r="S21" s="314" t="s">
        <v>2889</v>
      </c>
      <c r="T21" s="143">
        <v>150</v>
      </c>
      <c r="U21" s="163"/>
      <c r="V21" s="136"/>
      <c r="W21" s="136"/>
      <c r="X21" s="143"/>
      <c r="Y21" s="131"/>
      <c r="Z21" s="136" t="s">
        <v>1829</v>
      </c>
      <c r="AA21" s="307" t="s">
        <v>2888</v>
      </c>
      <c r="AB21" s="135">
        <v>1850</v>
      </c>
      <c r="AC21" s="163"/>
      <c r="AD21" s="133"/>
      <c r="AF21" s="142"/>
    </row>
    <row r="22" spans="2:32" ht="16.5" customHeight="1">
      <c r="B22" s="134"/>
      <c r="C22" s="136"/>
      <c r="D22" s="143"/>
      <c r="E22" s="131"/>
      <c r="F22" s="136"/>
      <c r="G22" s="136"/>
      <c r="H22" s="143"/>
      <c r="I22" s="131"/>
      <c r="J22" s="136"/>
      <c r="K22" s="136"/>
      <c r="L22" s="143"/>
      <c r="M22" s="131"/>
      <c r="N22" s="136"/>
      <c r="O22" s="136"/>
      <c r="P22" s="143"/>
      <c r="Q22" s="131"/>
      <c r="R22" s="136" t="s">
        <v>1814</v>
      </c>
      <c r="S22" s="314" t="s">
        <v>2890</v>
      </c>
      <c r="T22" s="143">
        <v>100</v>
      </c>
      <c r="U22" s="163"/>
      <c r="V22" s="136"/>
      <c r="W22" s="136"/>
      <c r="X22" s="143"/>
      <c r="Y22" s="131"/>
      <c r="Z22" s="136" t="s">
        <v>1830</v>
      </c>
      <c r="AA22" s="307" t="s">
        <v>2889</v>
      </c>
      <c r="AB22" s="135">
        <v>1000</v>
      </c>
      <c r="AC22" s="163"/>
      <c r="AD22" s="133"/>
      <c r="AF22" s="142"/>
    </row>
    <row r="23" spans="2:32" ht="16.5" customHeight="1">
      <c r="B23" s="134"/>
      <c r="C23" s="136"/>
      <c r="D23" s="143"/>
      <c r="E23" s="131"/>
      <c r="F23" s="136"/>
      <c r="G23" s="136"/>
      <c r="H23" s="143"/>
      <c r="I23" s="131"/>
      <c r="J23" s="136"/>
      <c r="K23" s="136"/>
      <c r="L23" s="143"/>
      <c r="M23" s="131"/>
      <c r="N23" s="136"/>
      <c r="O23" s="136"/>
      <c r="P23" s="143"/>
      <c r="Q23" s="131"/>
      <c r="R23" s="136" t="s">
        <v>1815</v>
      </c>
      <c r="S23" s="314" t="s">
        <v>2891</v>
      </c>
      <c r="T23" s="143">
        <v>50</v>
      </c>
      <c r="U23" s="163"/>
      <c r="V23" s="136"/>
      <c r="W23" s="136"/>
      <c r="X23" s="143"/>
      <c r="Y23" s="131"/>
      <c r="Z23" s="136" t="s">
        <v>1831</v>
      </c>
      <c r="AA23" s="307" t="s">
        <v>2890</v>
      </c>
      <c r="AB23" s="135">
        <v>500</v>
      </c>
      <c r="AC23" s="163"/>
      <c r="AD23" s="133"/>
      <c r="AF23" s="142"/>
    </row>
    <row r="24" spans="2:32" ht="16.5" customHeight="1">
      <c r="B24" s="134"/>
      <c r="C24" s="136"/>
      <c r="D24" s="143"/>
      <c r="E24" s="131"/>
      <c r="F24" s="136"/>
      <c r="G24" s="136"/>
      <c r="H24" s="143"/>
      <c r="I24" s="131"/>
      <c r="J24" s="136"/>
      <c r="K24" s="136"/>
      <c r="L24" s="143"/>
      <c r="M24" s="131"/>
      <c r="N24" s="136"/>
      <c r="O24" s="136"/>
      <c r="P24" s="143"/>
      <c r="Q24" s="131"/>
      <c r="R24" s="136" t="s">
        <v>1816</v>
      </c>
      <c r="S24" s="314" t="s">
        <v>2898</v>
      </c>
      <c r="T24" s="143">
        <v>50</v>
      </c>
      <c r="U24" s="163"/>
      <c r="V24" s="136"/>
      <c r="W24" s="136"/>
      <c r="X24" s="143"/>
      <c r="Y24" s="131"/>
      <c r="Z24" s="136" t="s">
        <v>1832</v>
      </c>
      <c r="AA24" s="307" t="s">
        <v>2891</v>
      </c>
      <c r="AB24" s="135">
        <v>500</v>
      </c>
      <c r="AC24" s="163"/>
      <c r="AD24" s="133"/>
      <c r="AF24" s="142"/>
    </row>
    <row r="25" spans="2:32" ht="16.5" customHeight="1">
      <c r="B25" s="134"/>
      <c r="C25" s="136"/>
      <c r="D25" s="143"/>
      <c r="E25" s="131"/>
      <c r="F25" s="136"/>
      <c r="G25" s="136"/>
      <c r="H25" s="143"/>
      <c r="I25" s="131"/>
      <c r="J25" s="136"/>
      <c r="K25" s="136"/>
      <c r="L25" s="143"/>
      <c r="M25" s="131"/>
      <c r="N25" s="136"/>
      <c r="O25" s="136"/>
      <c r="P25" s="143"/>
      <c r="Q25" s="131"/>
      <c r="R25" s="136" t="s">
        <v>1817</v>
      </c>
      <c r="S25" s="314" t="s">
        <v>2899</v>
      </c>
      <c r="T25" s="143">
        <v>50</v>
      </c>
      <c r="U25" s="163"/>
      <c r="V25" s="136"/>
      <c r="W25" s="136"/>
      <c r="X25" s="143"/>
      <c r="Y25" s="131"/>
      <c r="Z25" s="136" t="s">
        <v>1833</v>
      </c>
      <c r="AA25" s="307" t="s">
        <v>2894</v>
      </c>
      <c r="AB25" s="135">
        <v>1300</v>
      </c>
      <c r="AC25" s="163"/>
      <c r="AD25" s="133"/>
      <c r="AF25" s="142"/>
    </row>
    <row r="26" spans="2:32" ht="16.5" customHeight="1">
      <c r="B26" s="134"/>
      <c r="C26" s="136"/>
      <c r="D26" s="143"/>
      <c r="E26" s="131"/>
      <c r="F26" s="136"/>
      <c r="G26" s="136"/>
      <c r="H26" s="143"/>
      <c r="I26" s="131"/>
      <c r="J26" s="136"/>
      <c r="K26" s="136"/>
      <c r="L26" s="143"/>
      <c r="M26" s="131"/>
      <c r="N26" s="136"/>
      <c r="O26" s="136"/>
      <c r="P26" s="143"/>
      <c r="Q26" s="131"/>
      <c r="R26" s="136" t="s">
        <v>1818</v>
      </c>
      <c r="S26" s="314" t="s">
        <v>2900</v>
      </c>
      <c r="T26" s="143">
        <v>50</v>
      </c>
      <c r="U26" s="163"/>
      <c r="V26" s="136"/>
      <c r="W26" s="136"/>
      <c r="X26" s="143"/>
      <c r="Y26" s="131"/>
      <c r="Z26" s="136"/>
      <c r="AA26" s="136"/>
      <c r="AB26" s="143"/>
      <c r="AC26" s="131"/>
      <c r="AD26" s="133"/>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c r="AA27" s="136"/>
      <c r="AB27" s="143"/>
      <c r="AC27" s="131"/>
      <c r="AD27" s="133"/>
    </row>
    <row r="28" spans="2:32" ht="16.5" customHeight="1">
      <c r="B28" s="134"/>
      <c r="C28" s="136"/>
      <c r="D28" s="143"/>
      <c r="E28" s="131"/>
      <c r="F28" s="136"/>
      <c r="G28" s="136"/>
      <c r="H28" s="143"/>
      <c r="I28" s="131"/>
      <c r="J28" s="136"/>
      <c r="K28" s="136"/>
      <c r="L28" s="143"/>
      <c r="M28" s="131"/>
      <c r="N28" s="136"/>
      <c r="O28" s="136"/>
      <c r="P28" s="143"/>
      <c r="Q28" s="131"/>
      <c r="R28" s="136"/>
      <c r="S28" s="136"/>
      <c r="T28" s="143"/>
      <c r="U28" s="131"/>
      <c r="V28" s="136"/>
      <c r="W28" s="136"/>
      <c r="X28" s="143"/>
      <c r="Y28" s="131"/>
      <c r="Z28" s="136"/>
      <c r="AA28" s="136"/>
      <c r="AB28" s="143"/>
      <c r="AC28" s="131"/>
      <c r="AD28" s="133"/>
    </row>
    <row r="29" spans="2:32" ht="16.5" customHeight="1">
      <c r="B29" s="144"/>
      <c r="C29" s="136"/>
      <c r="D29" s="143"/>
      <c r="E29" s="131"/>
      <c r="F29" s="136"/>
      <c r="G29" s="136"/>
      <c r="H29" s="143"/>
      <c r="I29" s="131"/>
      <c r="J29" s="136"/>
      <c r="K29" s="136"/>
      <c r="L29" s="143"/>
      <c r="M29" s="131"/>
      <c r="N29" s="136"/>
      <c r="O29" s="136"/>
      <c r="P29" s="143"/>
      <c r="Q29" s="131"/>
      <c r="R29" s="136"/>
      <c r="S29" s="136"/>
      <c r="T29" s="143"/>
      <c r="U29" s="131"/>
      <c r="V29" s="136"/>
      <c r="W29" s="136"/>
      <c r="X29" s="143"/>
      <c r="Y29" s="131"/>
      <c r="Z29" s="136"/>
      <c r="AA29" s="136"/>
      <c r="AB29" s="143"/>
      <c r="AC29" s="131"/>
      <c r="AD29" s="133"/>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33"/>
    </row>
    <row r="31" spans="2:32" ht="16.5" customHeight="1">
      <c r="B31" s="122" t="s">
        <v>146</v>
      </c>
      <c r="C31" s="136" t="s">
        <v>59</v>
      </c>
      <c r="D31" s="143">
        <f>SUM(D11:D30)</f>
        <v>8050</v>
      </c>
      <c r="E31" s="165">
        <f>SUM(E11:E30)</f>
        <v>0</v>
      </c>
      <c r="F31" s="136"/>
      <c r="G31" s="136"/>
      <c r="H31" s="143">
        <f>SUM(H11:H30)</f>
        <v>11200</v>
      </c>
      <c r="I31" s="165">
        <f>SUM(I11:I30)</f>
        <v>0</v>
      </c>
      <c r="J31" s="136"/>
      <c r="K31" s="136"/>
      <c r="L31" s="143">
        <f>SUM(L11:L30)</f>
        <v>16900</v>
      </c>
      <c r="M31" s="165">
        <f>SUM(M11:M30)</f>
        <v>0</v>
      </c>
      <c r="N31" s="136"/>
      <c r="O31" s="136"/>
      <c r="P31" s="143">
        <f>SUM(P11:P30)</f>
        <v>13350</v>
      </c>
      <c r="Q31" s="165">
        <f>SUM(Q11:Q30)</f>
        <v>0</v>
      </c>
      <c r="R31" s="136"/>
      <c r="S31" s="136"/>
      <c r="T31" s="143">
        <f>SUM(T11:T30)</f>
        <v>2450</v>
      </c>
      <c r="U31" s="165">
        <f>SUM(U11:U30)</f>
        <v>0</v>
      </c>
      <c r="V31" s="136"/>
      <c r="W31" s="136"/>
      <c r="X31" s="143">
        <f>SUM(X11:X30)</f>
        <v>0</v>
      </c>
      <c r="Y31" s="165">
        <f>SUM(Y11:Y30)</f>
        <v>0</v>
      </c>
      <c r="Z31" s="136"/>
      <c r="AA31" s="136"/>
      <c r="AB31" s="143">
        <f>SUM(AB11:AB30)</f>
        <v>14850</v>
      </c>
      <c r="AC31" s="165">
        <f>SUM(AC11:AC30)</f>
        <v>0</v>
      </c>
      <c r="AD31" s="133"/>
      <c r="AF31" s="145"/>
    </row>
    <row r="32" spans="2:32" s="183" customFormat="1" ht="16.5" customHeight="1">
      <c r="B32" s="203"/>
      <c r="C32" s="196" t="s">
        <v>1834</v>
      </c>
      <c r="D32" s="169"/>
      <c r="E32" s="169"/>
      <c r="F32" s="197"/>
      <c r="G32" s="197"/>
      <c r="H32" s="169"/>
      <c r="I32" s="169"/>
      <c r="J32" s="197"/>
      <c r="K32" s="197"/>
      <c r="L32" s="169"/>
      <c r="M32" s="169"/>
      <c r="N32" s="197"/>
      <c r="O32" s="197"/>
      <c r="P32" s="169"/>
      <c r="Q32" s="169"/>
      <c r="R32" s="197"/>
      <c r="S32" s="197"/>
      <c r="T32" s="169"/>
      <c r="U32" s="169"/>
      <c r="V32" s="197"/>
      <c r="W32" s="197"/>
      <c r="X32" s="169"/>
      <c r="Y32" s="169"/>
      <c r="Z32" s="197"/>
      <c r="AA32" s="197"/>
      <c r="AB32" s="169"/>
      <c r="AC32" s="169"/>
      <c r="AD32" s="198"/>
    </row>
    <row r="33" spans="2:35" ht="16.5" customHeight="1">
      <c r="B33" s="174" t="s">
        <v>1835</v>
      </c>
      <c r="C33" s="305" t="s">
        <v>1836</v>
      </c>
      <c r="D33" s="167">
        <v>1400</v>
      </c>
      <c r="E33" s="172"/>
      <c r="F33" s="166" t="s">
        <v>1839</v>
      </c>
      <c r="G33" s="309" t="s">
        <v>1836</v>
      </c>
      <c r="H33" s="124">
        <v>1800</v>
      </c>
      <c r="I33" s="172"/>
      <c r="J33" s="166" t="s">
        <v>1841</v>
      </c>
      <c r="K33" s="309" t="s">
        <v>1836</v>
      </c>
      <c r="L33" s="194">
        <v>2450</v>
      </c>
      <c r="M33" s="172"/>
      <c r="N33" s="166" t="s">
        <v>1843</v>
      </c>
      <c r="O33" s="309" t="s">
        <v>1844</v>
      </c>
      <c r="P33" s="194">
        <v>2700</v>
      </c>
      <c r="Q33" s="172"/>
      <c r="R33" s="166" t="s">
        <v>1845</v>
      </c>
      <c r="S33" s="309" t="s">
        <v>2895</v>
      </c>
      <c r="T33" s="167">
        <v>150</v>
      </c>
      <c r="U33" s="172"/>
      <c r="V33" s="166"/>
      <c r="W33" s="166"/>
      <c r="X33" s="167"/>
      <c r="Y33" s="168"/>
      <c r="Z33" s="166" t="s">
        <v>1848</v>
      </c>
      <c r="AA33" s="309" t="s">
        <v>2883</v>
      </c>
      <c r="AB33" s="167">
        <v>400</v>
      </c>
      <c r="AC33" s="172"/>
      <c r="AD33" s="133" t="s">
        <v>197</v>
      </c>
    </row>
    <row r="34" spans="2:35" ht="16.5" customHeight="1">
      <c r="B34" s="174" t="s">
        <v>1837</v>
      </c>
      <c r="C34" s="306" t="s">
        <v>1838</v>
      </c>
      <c r="D34" s="143">
        <v>1600</v>
      </c>
      <c r="E34" s="163"/>
      <c r="F34" s="136" t="s">
        <v>1840</v>
      </c>
      <c r="G34" s="307" t="s">
        <v>1838</v>
      </c>
      <c r="H34" s="308">
        <v>650</v>
      </c>
      <c r="I34" s="163"/>
      <c r="J34" s="136" t="s">
        <v>1842</v>
      </c>
      <c r="K34" s="307" t="s">
        <v>1838</v>
      </c>
      <c r="L34" s="190">
        <v>2100</v>
      </c>
      <c r="M34" s="163"/>
      <c r="N34" s="136"/>
      <c r="O34" s="136"/>
      <c r="P34" s="143"/>
      <c r="Q34" s="131"/>
      <c r="R34" s="136" t="s">
        <v>1846</v>
      </c>
      <c r="S34" s="307" t="s">
        <v>2896</v>
      </c>
      <c r="T34" s="143">
        <v>400</v>
      </c>
      <c r="U34" s="163"/>
      <c r="V34" s="136"/>
      <c r="W34" s="136"/>
      <c r="X34" s="143"/>
      <c r="Y34" s="131"/>
      <c r="Z34" s="136" t="s">
        <v>1849</v>
      </c>
      <c r="AA34" s="307" t="s">
        <v>2884</v>
      </c>
      <c r="AB34" s="143">
        <v>1000</v>
      </c>
      <c r="AC34" s="163"/>
      <c r="AD34" s="133">
        <f>SUMIF(C9:Y9,D9,C40:Y40)</f>
        <v>13400</v>
      </c>
    </row>
    <row r="35" spans="2:35" ht="16.5" customHeight="1">
      <c r="B35" s="129"/>
      <c r="C35" s="136"/>
      <c r="D35" s="143"/>
      <c r="E35" s="131"/>
      <c r="F35" s="136"/>
      <c r="G35" s="136"/>
      <c r="H35" s="143"/>
      <c r="I35" s="131"/>
      <c r="J35" s="136"/>
      <c r="K35" s="136"/>
      <c r="L35" s="143"/>
      <c r="M35" s="131"/>
      <c r="N35" s="136"/>
      <c r="O35" s="136"/>
      <c r="P35" s="143"/>
      <c r="Q35" s="131"/>
      <c r="R35" s="136" t="s">
        <v>1847</v>
      </c>
      <c r="S35" s="307" t="s">
        <v>2901</v>
      </c>
      <c r="T35" s="143">
        <v>150</v>
      </c>
      <c r="U35" s="163"/>
      <c r="V35" s="136"/>
      <c r="W35" s="136"/>
      <c r="X35" s="143"/>
      <c r="Y35" s="131"/>
      <c r="Z35" s="136" t="s">
        <v>1850</v>
      </c>
      <c r="AA35" s="307" t="s">
        <v>2895</v>
      </c>
      <c r="AB35" s="143">
        <v>1200</v>
      </c>
      <c r="AC35" s="163"/>
      <c r="AD35" s="133"/>
    </row>
    <row r="36" spans="2:35" ht="16.5" customHeight="1">
      <c r="B36" s="134"/>
      <c r="C36" s="136"/>
      <c r="D36" s="143"/>
      <c r="E36" s="131"/>
      <c r="F36" s="136"/>
      <c r="G36" s="136"/>
      <c r="H36" s="143"/>
      <c r="I36" s="131"/>
      <c r="J36" s="136"/>
      <c r="K36" s="136"/>
      <c r="L36" s="143"/>
      <c r="M36" s="131"/>
      <c r="N36" s="136"/>
      <c r="O36" s="136"/>
      <c r="P36" s="143"/>
      <c r="Q36" s="131"/>
      <c r="R36" s="136"/>
      <c r="S36" s="136"/>
      <c r="T36" s="143"/>
      <c r="U36" s="131"/>
      <c r="V36" s="136"/>
      <c r="W36" s="136"/>
      <c r="X36" s="143"/>
      <c r="Y36" s="131"/>
      <c r="Z36" s="136"/>
      <c r="AA36" s="136"/>
      <c r="AB36" s="143"/>
      <c r="AC36" s="131"/>
      <c r="AD36" s="133" t="s">
        <v>199</v>
      </c>
    </row>
    <row r="37" spans="2:35" ht="16.5" customHeight="1">
      <c r="B37" s="134"/>
      <c r="C37" s="136"/>
      <c r="D37" s="143"/>
      <c r="E37" s="131"/>
      <c r="F37" s="136"/>
      <c r="G37" s="136"/>
      <c r="H37" s="143"/>
      <c r="I37" s="131"/>
      <c r="J37" s="136"/>
      <c r="K37" s="136"/>
      <c r="L37" s="143"/>
      <c r="M37" s="131"/>
      <c r="N37" s="136"/>
      <c r="O37" s="136"/>
      <c r="P37" s="143"/>
      <c r="Q37" s="131"/>
      <c r="R37" s="136"/>
      <c r="S37" s="136"/>
      <c r="T37" s="143"/>
      <c r="U37" s="131"/>
      <c r="V37" s="136"/>
      <c r="W37" s="136"/>
      <c r="X37" s="143"/>
      <c r="Y37" s="131"/>
      <c r="Z37" s="136"/>
      <c r="AA37" s="136"/>
      <c r="AB37" s="143"/>
      <c r="AC37" s="131"/>
      <c r="AD37" s="170">
        <f>SUMIF(C9:Y9,E9,C40:Y40)</f>
        <v>0</v>
      </c>
    </row>
    <row r="38" spans="2:35" ht="16.5" customHeight="1">
      <c r="B38" s="134"/>
      <c r="C38" s="136"/>
      <c r="D38" s="143"/>
      <c r="E38" s="131"/>
      <c r="F38" s="136"/>
      <c r="G38" s="136"/>
      <c r="H38" s="143"/>
      <c r="I38" s="131"/>
      <c r="J38" s="136"/>
      <c r="K38" s="136"/>
      <c r="L38" s="143"/>
      <c r="M38" s="131"/>
      <c r="N38" s="136"/>
      <c r="O38" s="136"/>
      <c r="P38" s="143"/>
      <c r="Q38" s="131"/>
      <c r="R38" s="136"/>
      <c r="S38" s="136"/>
      <c r="T38" s="143"/>
      <c r="U38" s="131"/>
      <c r="V38" s="136"/>
      <c r="W38" s="136"/>
      <c r="X38" s="143"/>
      <c r="Y38" s="131"/>
      <c r="Z38" s="136"/>
      <c r="AA38" s="136"/>
      <c r="AB38" s="143"/>
      <c r="AC38" s="131"/>
      <c r="AD38" s="171" t="s">
        <v>2502</v>
      </c>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c r="AA39" s="136"/>
      <c r="AB39" s="143"/>
      <c r="AC39" s="131"/>
      <c r="AD39" s="170">
        <f>AC40</f>
        <v>0</v>
      </c>
    </row>
    <row r="40" spans="2:35" ht="16.5" customHeight="1">
      <c r="B40" s="129"/>
      <c r="C40" s="136" t="s">
        <v>59</v>
      </c>
      <c r="D40" s="143">
        <f>SUM(D33:D39)</f>
        <v>3000</v>
      </c>
      <c r="E40" s="165">
        <f>SUM(E33:E39)</f>
        <v>0</v>
      </c>
      <c r="F40" s="136"/>
      <c r="G40" s="136"/>
      <c r="H40" s="143">
        <f>SUM(H33:H39)</f>
        <v>2450</v>
      </c>
      <c r="I40" s="165">
        <f>SUM(I33:I39)</f>
        <v>0</v>
      </c>
      <c r="J40" s="136"/>
      <c r="K40" s="136"/>
      <c r="L40" s="143">
        <f>SUM(L33:L39)</f>
        <v>4550</v>
      </c>
      <c r="M40" s="165">
        <f>SUM(M33:M39)</f>
        <v>0</v>
      </c>
      <c r="N40" s="136"/>
      <c r="O40" s="136"/>
      <c r="P40" s="143">
        <f>SUM(P33:P39)</f>
        <v>2700</v>
      </c>
      <c r="Q40" s="165">
        <f>SUM(Q33:Q39)</f>
        <v>0</v>
      </c>
      <c r="R40" s="136"/>
      <c r="S40" s="136"/>
      <c r="T40" s="143">
        <f>SUM(T33:T39)</f>
        <v>700</v>
      </c>
      <c r="U40" s="165">
        <f>SUM(U33:U39)</f>
        <v>0</v>
      </c>
      <c r="V40" s="136"/>
      <c r="W40" s="136"/>
      <c r="X40" s="143">
        <f>SUM(X33:X39)</f>
        <v>0</v>
      </c>
      <c r="Y40" s="165">
        <f>SUM(Y33:Y39)</f>
        <v>0</v>
      </c>
      <c r="Z40" s="136"/>
      <c r="AA40" s="136"/>
      <c r="AB40" s="143">
        <f>SUM(AB33:AB39)</f>
        <v>2600</v>
      </c>
      <c r="AC40" s="165">
        <f>SUM(AC33:AC39)</f>
        <v>0</v>
      </c>
      <c r="AD40" s="133"/>
    </row>
    <row r="41" spans="2:35" s="183" customFormat="1" ht="16.5" customHeight="1">
      <c r="B41" s="315"/>
      <c r="C41" s="196" t="s">
        <v>1851</v>
      </c>
      <c r="D41" s="169"/>
      <c r="E41" s="169"/>
      <c r="F41" s="197"/>
      <c r="G41" s="197"/>
      <c r="H41" s="169"/>
      <c r="I41" s="169"/>
      <c r="J41" s="197"/>
      <c r="K41" s="197"/>
      <c r="L41" s="169"/>
      <c r="M41" s="169"/>
      <c r="N41" s="197"/>
      <c r="O41" s="197"/>
      <c r="P41" s="169"/>
      <c r="Q41" s="169"/>
      <c r="R41" s="197"/>
      <c r="S41" s="197"/>
      <c r="T41" s="169"/>
      <c r="U41" s="169"/>
      <c r="V41" s="197"/>
      <c r="W41" s="197"/>
      <c r="X41" s="169"/>
      <c r="Y41" s="169"/>
      <c r="Z41" s="197"/>
      <c r="AA41" s="197"/>
      <c r="AB41" s="169"/>
      <c r="AC41" s="169"/>
      <c r="AD41" s="198"/>
    </row>
    <row r="42" spans="2:35" ht="16.5" customHeight="1">
      <c r="B42" s="197" t="s">
        <v>1852</v>
      </c>
      <c r="C42" s="305" t="s">
        <v>1853</v>
      </c>
      <c r="D42" s="194">
        <v>1600</v>
      </c>
      <c r="E42" s="172"/>
      <c r="F42" s="166" t="s">
        <v>1856</v>
      </c>
      <c r="G42" s="304" t="s">
        <v>1855</v>
      </c>
      <c r="H42" s="167">
        <v>5900</v>
      </c>
      <c r="I42" s="172"/>
      <c r="J42" s="166" t="s">
        <v>1857</v>
      </c>
      <c r="K42" s="313" t="s">
        <v>1858</v>
      </c>
      <c r="L42" s="124">
        <v>1650</v>
      </c>
      <c r="M42" s="172"/>
      <c r="N42" s="166" t="s">
        <v>1866</v>
      </c>
      <c r="O42" s="309" t="s">
        <v>1855</v>
      </c>
      <c r="P42" s="194">
        <v>5000</v>
      </c>
      <c r="Q42" s="172"/>
      <c r="R42" s="166" t="s">
        <v>1869</v>
      </c>
      <c r="S42" s="309" t="s">
        <v>2885</v>
      </c>
      <c r="T42" s="167">
        <v>250</v>
      </c>
      <c r="U42" s="172"/>
      <c r="V42" s="166"/>
      <c r="W42" s="166"/>
      <c r="X42" s="167"/>
      <c r="Y42" s="168"/>
      <c r="Z42" s="166" t="s">
        <v>1873</v>
      </c>
      <c r="AA42" s="309" t="s">
        <v>2885</v>
      </c>
      <c r="AB42" s="167">
        <v>800</v>
      </c>
      <c r="AC42" s="172"/>
      <c r="AD42" s="133" t="s">
        <v>197</v>
      </c>
    </row>
    <row r="43" spans="2:35" ht="16.5" customHeight="1">
      <c r="B43" s="175" t="s">
        <v>1854</v>
      </c>
      <c r="C43" s="306" t="s">
        <v>1855</v>
      </c>
      <c r="D43" s="190">
        <v>2400</v>
      </c>
      <c r="E43" s="163"/>
      <c r="F43" s="136"/>
      <c r="G43" s="136"/>
      <c r="H43" s="143"/>
      <c r="I43" s="131"/>
      <c r="J43" s="136" t="s">
        <v>1859</v>
      </c>
      <c r="K43" s="314" t="s">
        <v>1860</v>
      </c>
      <c r="L43" s="190">
        <v>2450</v>
      </c>
      <c r="M43" s="163"/>
      <c r="N43" s="136" t="s">
        <v>1867</v>
      </c>
      <c r="O43" s="307" t="s">
        <v>1868</v>
      </c>
      <c r="P43" s="135">
        <v>3500</v>
      </c>
      <c r="Q43" s="163"/>
      <c r="R43" s="136" t="s">
        <v>1870</v>
      </c>
      <c r="S43" s="307" t="s">
        <v>2886</v>
      </c>
      <c r="T43" s="143">
        <v>400</v>
      </c>
      <c r="U43" s="163"/>
      <c r="V43" s="136"/>
      <c r="W43" s="136"/>
      <c r="X43" s="143"/>
      <c r="Y43" s="131"/>
      <c r="Z43" s="136" t="s">
        <v>1874</v>
      </c>
      <c r="AA43" s="307" t="s">
        <v>2886</v>
      </c>
      <c r="AB43" s="143">
        <v>800</v>
      </c>
      <c r="AC43" s="163"/>
      <c r="AD43" s="133">
        <f>SUMIF(C9:Y9,D9,C51:Y51)</f>
        <v>29450</v>
      </c>
    </row>
    <row r="44" spans="2:35" ht="16.5" customHeight="1">
      <c r="B44" s="129" t="s">
        <v>150</v>
      </c>
      <c r="C44" s="136"/>
      <c r="D44" s="143"/>
      <c r="E44" s="131"/>
      <c r="F44" s="136"/>
      <c r="G44" s="136"/>
      <c r="H44" s="143"/>
      <c r="I44" s="131"/>
      <c r="J44" s="136" t="s">
        <v>1861</v>
      </c>
      <c r="K44" s="314" t="s">
        <v>1862</v>
      </c>
      <c r="L44" s="190">
        <v>1650</v>
      </c>
      <c r="M44" s="163"/>
      <c r="N44" s="136"/>
      <c r="O44" s="136"/>
      <c r="P44" s="143"/>
      <c r="Q44" s="131"/>
      <c r="R44" s="136" t="s">
        <v>1871</v>
      </c>
      <c r="S44" s="307" t="s">
        <v>2902</v>
      </c>
      <c r="T44" s="143">
        <v>100</v>
      </c>
      <c r="U44" s="163"/>
      <c r="V44" s="136"/>
      <c r="W44" s="136"/>
      <c r="X44" s="143"/>
      <c r="Y44" s="131"/>
      <c r="Z44" s="136" t="s">
        <v>1875</v>
      </c>
      <c r="AA44" s="307" t="s">
        <v>2897</v>
      </c>
      <c r="AB44" s="143">
        <v>3000</v>
      </c>
      <c r="AC44" s="163"/>
      <c r="AD44" s="133"/>
    </row>
    <row r="45" spans="2:35" ht="16.5" customHeight="1">
      <c r="B45" s="129" t="s">
        <v>151</v>
      </c>
      <c r="C45" s="136"/>
      <c r="D45" s="143"/>
      <c r="E45" s="131"/>
      <c r="F45" s="136"/>
      <c r="G45" s="136"/>
      <c r="H45" s="143"/>
      <c r="I45" s="131"/>
      <c r="J45" s="136" t="s">
        <v>1863</v>
      </c>
      <c r="K45" s="314" t="s">
        <v>1864</v>
      </c>
      <c r="L45" s="190">
        <v>1600</v>
      </c>
      <c r="M45" s="163"/>
      <c r="N45" s="136"/>
      <c r="O45" s="136"/>
      <c r="P45" s="143"/>
      <c r="Q45" s="131"/>
      <c r="R45" s="136" t="s">
        <v>1872</v>
      </c>
      <c r="S45" s="307" t="s">
        <v>2903</v>
      </c>
      <c r="T45" s="143">
        <v>100</v>
      </c>
      <c r="U45" s="163"/>
      <c r="V45" s="136"/>
      <c r="W45" s="136"/>
      <c r="X45" s="143"/>
      <c r="Y45" s="131"/>
      <c r="Z45" s="136"/>
      <c r="AA45" s="136"/>
      <c r="AB45" s="143"/>
      <c r="AC45" s="131"/>
      <c r="AD45" s="133" t="s">
        <v>199</v>
      </c>
    </row>
    <row r="46" spans="2:35" ht="16.5" customHeight="1">
      <c r="B46" s="147"/>
      <c r="C46" s="136"/>
      <c r="D46" s="143"/>
      <c r="E46" s="131"/>
      <c r="F46" s="136"/>
      <c r="G46" s="136"/>
      <c r="H46" s="143"/>
      <c r="I46" s="131"/>
      <c r="J46" s="136" t="s">
        <v>1865</v>
      </c>
      <c r="K46" s="314" t="s">
        <v>1855</v>
      </c>
      <c r="L46" s="135">
        <v>2850</v>
      </c>
      <c r="M46" s="163"/>
      <c r="N46" s="136"/>
      <c r="O46" s="136"/>
      <c r="P46" s="143"/>
      <c r="Q46" s="131"/>
      <c r="R46" s="136"/>
      <c r="S46" s="136"/>
      <c r="T46" s="143"/>
      <c r="U46" s="131"/>
      <c r="V46" s="136"/>
      <c r="W46" s="136"/>
      <c r="X46" s="143"/>
      <c r="Y46" s="131"/>
      <c r="Z46" s="136"/>
      <c r="AA46" s="136"/>
      <c r="AB46" s="143"/>
      <c r="AC46" s="131"/>
      <c r="AD46" s="170">
        <f>SUMIF(C9:Y9,E9,C51:Y51)</f>
        <v>0</v>
      </c>
    </row>
    <row r="47" spans="2:35" ht="16.5" customHeight="1">
      <c r="B47" s="129"/>
      <c r="C47" s="136"/>
      <c r="D47" s="143"/>
      <c r="E47" s="131"/>
      <c r="F47" s="136"/>
      <c r="G47" s="136"/>
      <c r="H47" s="143"/>
      <c r="I47" s="131"/>
      <c r="J47" s="136"/>
      <c r="K47" s="132"/>
      <c r="L47" s="135"/>
      <c r="M47" s="131"/>
      <c r="N47" s="136"/>
      <c r="O47" s="136"/>
      <c r="P47" s="143"/>
      <c r="Q47" s="131"/>
      <c r="R47" s="136"/>
      <c r="S47" s="136"/>
      <c r="T47" s="143"/>
      <c r="U47" s="131"/>
      <c r="V47" s="136"/>
      <c r="W47" s="136"/>
      <c r="X47" s="143"/>
      <c r="Y47" s="131"/>
      <c r="Z47" s="136"/>
      <c r="AA47" s="136"/>
      <c r="AB47" s="143"/>
      <c r="AC47" s="131"/>
      <c r="AD47" s="171" t="s">
        <v>2502</v>
      </c>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70">
        <f>AC51</f>
        <v>0</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SUM(D42:D50)</f>
        <v>4000</v>
      </c>
      <c r="E51" s="150">
        <f>SUM(E42:E50)</f>
        <v>0</v>
      </c>
      <c r="F51" s="144">
        <f t="shared" ref="F51:Z51" si="0">SUM(F43:F50)</f>
        <v>0</v>
      </c>
      <c r="G51" s="144"/>
      <c r="H51" s="149">
        <f>SUM(H42:H50)</f>
        <v>5900</v>
      </c>
      <c r="I51" s="150">
        <f>SUM(I42:I50)</f>
        <v>0</v>
      </c>
      <c r="J51" s="146">
        <f t="shared" si="0"/>
        <v>0</v>
      </c>
      <c r="K51" s="144"/>
      <c r="L51" s="149">
        <f>SUM(L42:L50)</f>
        <v>10200</v>
      </c>
      <c r="M51" s="150">
        <f>SUM(M42:M50)</f>
        <v>0</v>
      </c>
      <c r="N51" s="144">
        <f t="shared" si="0"/>
        <v>0</v>
      </c>
      <c r="O51" s="144"/>
      <c r="P51" s="149">
        <f>SUM(P42:P50)</f>
        <v>8500</v>
      </c>
      <c r="Q51" s="150">
        <f>SUM(Q42:Q50)</f>
        <v>0</v>
      </c>
      <c r="R51" s="144">
        <f t="shared" si="0"/>
        <v>0</v>
      </c>
      <c r="S51" s="144"/>
      <c r="T51" s="149">
        <f>SUM(T42:T50)</f>
        <v>850</v>
      </c>
      <c r="U51" s="150">
        <f>SUM(U42:U50)</f>
        <v>0</v>
      </c>
      <c r="V51" s="144">
        <f t="shared" si="0"/>
        <v>0</v>
      </c>
      <c r="W51" s="144"/>
      <c r="X51" s="149">
        <f>SUM(X42:X50)</f>
        <v>0</v>
      </c>
      <c r="Y51" s="150">
        <f>SUM(Y42:Y50)</f>
        <v>0</v>
      </c>
      <c r="Z51" s="144">
        <f t="shared" si="0"/>
        <v>0</v>
      </c>
      <c r="AA51" s="144"/>
      <c r="AB51" s="149">
        <f>SUM(AB42:AB50)</f>
        <v>4600</v>
      </c>
      <c r="AC51" s="150">
        <f>SUM(AC42:AC50)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8">
    <cfRule type="expression" dxfId="293" priority="1" stopIfTrue="1">
      <formula>D11&lt;E11</formula>
    </cfRule>
    <cfRule type="expression" dxfId="292" priority="2" stopIfTrue="1">
      <formula>MOD(E11,50)&gt;0</formula>
    </cfRule>
  </conditionalFormatting>
  <conditionalFormatting sqref="E33:E34">
    <cfRule type="expression" dxfId="291" priority="121" stopIfTrue="1">
      <formula>D33&lt;E33</formula>
    </cfRule>
    <cfRule type="expression" dxfId="290" priority="122" stopIfTrue="1">
      <formula>MOD(E33,50)&gt;0</formula>
    </cfRule>
  </conditionalFormatting>
  <conditionalFormatting sqref="E42:E43">
    <cfRule type="expression" dxfId="289" priority="148" stopIfTrue="1">
      <formula>MOD(E42,50)&gt;0</formula>
    </cfRule>
    <cfRule type="expression" dxfId="288" priority="147" stopIfTrue="1">
      <formula>D42&lt;E42</formula>
    </cfRule>
  </conditionalFormatting>
  <conditionalFormatting sqref="I11:I17">
    <cfRule type="expression" dxfId="287" priority="17" stopIfTrue="1">
      <formula>H11&lt;I11</formula>
    </cfRule>
    <cfRule type="expression" dxfId="286" priority="18" stopIfTrue="1">
      <formula>MOD(I11,50)&gt;0</formula>
    </cfRule>
  </conditionalFormatting>
  <conditionalFormatting sqref="I33:I34">
    <cfRule type="expression" dxfId="285" priority="125" stopIfTrue="1">
      <formula>H33&lt;I33</formula>
    </cfRule>
    <cfRule type="expression" dxfId="284" priority="126" stopIfTrue="1">
      <formula>MOD(I33,50)&gt;0</formula>
    </cfRule>
  </conditionalFormatting>
  <conditionalFormatting sqref="I42">
    <cfRule type="expression" dxfId="283" priority="152" stopIfTrue="1">
      <formula>MOD(I42,50)&gt;0</formula>
    </cfRule>
    <cfRule type="expression" dxfId="282" priority="151" stopIfTrue="1">
      <formula>H42&lt;I42</formula>
    </cfRule>
  </conditionalFormatting>
  <conditionalFormatting sqref="M11:M16">
    <cfRule type="expression" dxfId="281" priority="31" stopIfTrue="1">
      <formula>L11&lt;M11</formula>
    </cfRule>
    <cfRule type="expression" dxfId="280" priority="32" stopIfTrue="1">
      <formula>MOD(M11,50)&gt;0</formula>
    </cfRule>
  </conditionalFormatting>
  <conditionalFormatting sqref="M33:M34">
    <cfRule type="expression" dxfId="279" priority="129" stopIfTrue="1">
      <formula>L33&lt;M33</formula>
    </cfRule>
    <cfRule type="expression" dxfId="278" priority="130" stopIfTrue="1">
      <formula>MOD(M33,50)&gt;0</formula>
    </cfRule>
  </conditionalFormatting>
  <conditionalFormatting sqref="M42:M46">
    <cfRule type="expression" dxfId="277" priority="153" stopIfTrue="1">
      <formula>L42&lt;M42</formula>
    </cfRule>
    <cfRule type="expression" dxfId="276" priority="154" stopIfTrue="1">
      <formula>MOD(M42,50)&gt;0</formula>
    </cfRule>
  </conditionalFormatting>
  <conditionalFormatting sqref="Q11:Q18">
    <cfRule type="expression" dxfId="275" priority="43" stopIfTrue="1">
      <formula>P11&lt;Q11</formula>
    </cfRule>
    <cfRule type="expression" dxfId="274" priority="44" stopIfTrue="1">
      <formula>MOD(Q11,50)&gt;0</formula>
    </cfRule>
  </conditionalFormatting>
  <conditionalFormatting sqref="Q33">
    <cfRule type="expression" dxfId="273" priority="133" stopIfTrue="1">
      <formula>P33&lt;Q33</formula>
    </cfRule>
    <cfRule type="expression" dxfId="272" priority="134" stopIfTrue="1">
      <formula>MOD(Q33,50)&gt;0</formula>
    </cfRule>
  </conditionalFormatting>
  <conditionalFormatting sqref="Q42:Q43">
    <cfRule type="expression" dxfId="271" priority="163" stopIfTrue="1">
      <formula>P42&lt;Q42</formula>
    </cfRule>
    <cfRule type="expression" dxfId="270" priority="164" stopIfTrue="1">
      <formula>MOD(Q42,50)&gt;0</formula>
    </cfRule>
  </conditionalFormatting>
  <conditionalFormatting sqref="U11:U26">
    <cfRule type="expression" dxfId="269" priority="60" stopIfTrue="1">
      <formula>MOD(U11,50)&gt;0</formula>
    </cfRule>
    <cfRule type="expression" dxfId="268" priority="59" stopIfTrue="1">
      <formula>T11&lt;U11</formula>
    </cfRule>
  </conditionalFormatting>
  <conditionalFormatting sqref="U33:U35">
    <cfRule type="expression" dxfId="267" priority="135" stopIfTrue="1">
      <formula>T33&lt;U33</formula>
    </cfRule>
    <cfRule type="expression" dxfId="266" priority="136" stopIfTrue="1">
      <formula>MOD(U33,50)&gt;0</formula>
    </cfRule>
  </conditionalFormatting>
  <conditionalFormatting sqref="U42:U45">
    <cfRule type="expression" dxfId="265" priority="167" stopIfTrue="1">
      <formula>T42&lt;U42</formula>
    </cfRule>
    <cfRule type="expression" dxfId="264" priority="168" stopIfTrue="1">
      <formula>MOD(U42,50)&gt;0</formula>
    </cfRule>
  </conditionalFormatting>
  <conditionalFormatting sqref="AC11:AC25">
    <cfRule type="expression" dxfId="263" priority="92" stopIfTrue="1">
      <formula>MOD(AC11,50)&gt;0</formula>
    </cfRule>
    <cfRule type="expression" dxfId="262" priority="91" stopIfTrue="1">
      <formula>AB11&lt;AC11</formula>
    </cfRule>
  </conditionalFormatting>
  <conditionalFormatting sqref="AC33:AC35">
    <cfRule type="expression" dxfId="261" priority="141" stopIfTrue="1">
      <formula>AB33&lt;AC33</formula>
    </cfRule>
    <cfRule type="expression" dxfId="260" priority="142" stopIfTrue="1">
      <formula>MOD(AC33,50)&gt;0</formula>
    </cfRule>
  </conditionalFormatting>
  <conditionalFormatting sqref="AC42:AC44">
    <cfRule type="expression" dxfId="259" priority="175" stopIfTrue="1">
      <formula>AB42&lt;AC42</formula>
    </cfRule>
    <cfRule type="expression" dxfId="258" priority="176" stopIfTrue="1">
      <formula>MOD(AC42,50)&gt;0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2:AC44 U42:U45 Q42:Q43 M42:M46 I42 E42:E43 AC33:AC35 U33:U35 Q33 M33:M34 I33:I34 E33:E34 AC11:AC25 U11:U26 Q11:Q18 M11:M16 I11:I17 E11:E18" xr:uid="{00000000-0002-0000-1300-000000000000}">
      <formula1>NOT(OR(D11&lt;E11,MOD(E11,50)&gt;0))</formula1>
    </dataValidation>
  </dataValidations>
  <hyperlinks>
    <hyperlink ref="C3" location="一番最初に入力して下さい!E7" tooltip="入力シートへ" display="一番最初に入力して下さい!E7" xr:uid="{00000000-0004-0000-1300-000000000000}"/>
    <hyperlink ref="C5" location="一番最初に入力して下さい!E8" tooltip="入力シートへ" display="一番最初に入力して下さい!E8" xr:uid="{00000000-0004-0000-1300-000001000000}"/>
    <hyperlink ref="I3" location="一番最初に入力して下さい!E5" tooltip="入力シートへ" display="一番最初に入力して下さい!E5" xr:uid="{00000000-0004-0000-1300-000002000000}"/>
    <hyperlink ref="P3" location="一番最初に入力して下さい!E9" tooltip="入力シートへ" display="一番最初に入力して下さい!E9" xr:uid="{00000000-0004-0000-1300-000003000000}"/>
    <hyperlink ref="I5" location="一番最初に入力して下さい!E11" tooltip="入力シートへ" display="一番最初に入力して下さい!E11" xr:uid="{00000000-0004-0000-1300-000004000000}"/>
    <hyperlink ref="O5" location="一番最初に入力して下さい!E12" tooltip="入力シートへ" display="一番最初に入力して下さい!E12" xr:uid="{00000000-0004-0000-1300-000005000000}"/>
    <hyperlink ref="S5" location="一番最初に入力して下さい!E13" tooltip="入力シートへ" display="一番最初に入力して下さい!E13" xr:uid="{00000000-0004-0000-1300-000006000000}"/>
    <hyperlink ref="C10" location="大阪府総部数合計表!B21" tooltip="集計シートへ" display="大阪府総部数合計表!B21" xr:uid="{00000000-0004-0000-1300-00007A000000}"/>
    <hyperlink ref="C32" location="大阪府総部数合計表!B22" tooltip="集計シートへ" display="大阪府総部数合計表!B22" xr:uid="{00000000-0004-0000-1300-00007B000000}"/>
    <hyperlink ref="C41" location="大阪府総部数合計表!B23" tooltip="集計シートへ" display="大阪府総部数合計表!B23" xr:uid="{00000000-0004-0000-1300-00007C000000}"/>
  </hyperlinks>
  <printOptions horizontalCentered="1" verticalCentered="1"/>
  <pageMargins left="0" right="0" top="0" bottom="0" header="0" footer="0"/>
  <pageSetup paperSize="9" scale="65" orientation="landscape"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6DFFAF"/>
  </sheetPr>
  <dimension ref="A1:AI58"/>
  <sheetViews>
    <sheetView showGridLines="0" zoomScale="85" zoomScaleNormal="85" workbookViewId="0">
      <selection activeCell="Q18" sqref="Q18"/>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1876</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1877</v>
      </c>
      <c r="C11" s="305" t="s">
        <v>1878</v>
      </c>
      <c r="D11" s="194">
        <v>2200</v>
      </c>
      <c r="E11" s="162"/>
      <c r="F11" s="123" t="s">
        <v>1883</v>
      </c>
      <c r="G11" s="313" t="s">
        <v>1880</v>
      </c>
      <c r="H11" s="124">
        <v>950</v>
      </c>
      <c r="I11" s="162"/>
      <c r="J11" s="123" t="s">
        <v>1886</v>
      </c>
      <c r="K11" s="309" t="s">
        <v>1887</v>
      </c>
      <c r="L11" s="194">
        <v>1200</v>
      </c>
      <c r="M11" s="162"/>
      <c r="N11" s="126" t="s">
        <v>1895</v>
      </c>
      <c r="O11" s="309" t="s">
        <v>1896</v>
      </c>
      <c r="P11" s="194">
        <v>1000</v>
      </c>
      <c r="Q11" s="162"/>
      <c r="R11" s="123" t="s">
        <v>1899</v>
      </c>
      <c r="S11" s="313" t="s">
        <v>2904</v>
      </c>
      <c r="T11" s="124">
        <v>200</v>
      </c>
      <c r="U11" s="162"/>
      <c r="V11" s="127"/>
      <c r="W11" s="123"/>
      <c r="X11" s="124"/>
      <c r="Y11" s="125"/>
      <c r="Z11" s="127" t="s">
        <v>1906</v>
      </c>
      <c r="AA11" s="309" t="s">
        <v>2907</v>
      </c>
      <c r="AB11" s="124">
        <v>500</v>
      </c>
      <c r="AC11" s="162"/>
      <c r="AD11" s="128" t="s">
        <v>198</v>
      </c>
    </row>
    <row r="12" spans="1:32" ht="16.5" customHeight="1">
      <c r="B12" s="174" t="s">
        <v>1879</v>
      </c>
      <c r="C12" s="306" t="s">
        <v>1880</v>
      </c>
      <c r="D12" s="135">
        <v>700</v>
      </c>
      <c r="E12" s="163"/>
      <c r="F12" s="132" t="s">
        <v>1884</v>
      </c>
      <c r="G12" s="314" t="s">
        <v>1885</v>
      </c>
      <c r="H12" s="190">
        <v>1650</v>
      </c>
      <c r="I12" s="163"/>
      <c r="J12" s="132" t="s">
        <v>1888</v>
      </c>
      <c r="K12" s="307" t="s">
        <v>1889</v>
      </c>
      <c r="L12" s="190">
        <v>600</v>
      </c>
      <c r="M12" s="163"/>
      <c r="N12" s="132" t="s">
        <v>1897</v>
      </c>
      <c r="O12" s="307" t="s">
        <v>1880</v>
      </c>
      <c r="P12" s="135">
        <v>2000</v>
      </c>
      <c r="Q12" s="163"/>
      <c r="R12" s="132" t="s">
        <v>1900</v>
      </c>
      <c r="S12" s="314" t="s">
        <v>2905</v>
      </c>
      <c r="T12" s="130">
        <v>150</v>
      </c>
      <c r="U12" s="163"/>
      <c r="V12" s="127"/>
      <c r="W12" s="127"/>
      <c r="X12" s="130"/>
      <c r="Y12" s="131"/>
      <c r="Z12" s="127" t="s">
        <v>1907</v>
      </c>
      <c r="AA12" s="307" t="s">
        <v>2905</v>
      </c>
      <c r="AB12" s="130">
        <v>1350</v>
      </c>
      <c r="AC12" s="163"/>
      <c r="AD12" s="133">
        <f>SUMIF(C9:Y9,D9,C21:Y21)</f>
        <v>19000</v>
      </c>
    </row>
    <row r="13" spans="1:32" ht="16.5" customHeight="1">
      <c r="B13" s="164" t="s">
        <v>1881</v>
      </c>
      <c r="C13" s="306" t="s">
        <v>1882</v>
      </c>
      <c r="D13" s="135">
        <v>900</v>
      </c>
      <c r="E13" s="163"/>
      <c r="F13" s="136"/>
      <c r="G13" s="132"/>
      <c r="H13" s="135"/>
      <c r="I13" s="131"/>
      <c r="J13" s="136" t="s">
        <v>1890</v>
      </c>
      <c r="K13" s="307" t="s">
        <v>1891</v>
      </c>
      <c r="L13" s="190">
        <v>2300</v>
      </c>
      <c r="M13" s="163"/>
      <c r="N13" s="136" t="s">
        <v>1898</v>
      </c>
      <c r="O13" s="307" t="s">
        <v>1894</v>
      </c>
      <c r="P13" s="135">
        <v>1000</v>
      </c>
      <c r="Q13" s="163"/>
      <c r="R13" s="132" t="s">
        <v>1901</v>
      </c>
      <c r="S13" s="316" t="s">
        <v>2906</v>
      </c>
      <c r="T13" s="135">
        <v>100</v>
      </c>
      <c r="U13" s="163"/>
      <c r="V13" s="136"/>
      <c r="W13" s="127"/>
      <c r="X13" s="135"/>
      <c r="Y13" s="131"/>
      <c r="Z13" s="136" t="s">
        <v>1908</v>
      </c>
      <c r="AA13" s="312" t="s">
        <v>2906</v>
      </c>
      <c r="AB13" s="135">
        <v>900</v>
      </c>
      <c r="AC13" s="163"/>
      <c r="AD13" s="133"/>
    </row>
    <row r="14" spans="1:32" ht="16.5" customHeight="1">
      <c r="B14" s="129" t="s">
        <v>149</v>
      </c>
      <c r="C14" s="132"/>
      <c r="D14" s="135"/>
      <c r="E14" s="131"/>
      <c r="F14" s="136"/>
      <c r="G14" s="132"/>
      <c r="H14" s="135"/>
      <c r="I14" s="131"/>
      <c r="J14" s="136" t="s">
        <v>1892</v>
      </c>
      <c r="K14" s="307" t="s">
        <v>1880</v>
      </c>
      <c r="L14" s="190">
        <v>1500</v>
      </c>
      <c r="M14" s="163"/>
      <c r="N14" s="136"/>
      <c r="O14" s="132"/>
      <c r="P14" s="135"/>
      <c r="Q14" s="131"/>
      <c r="R14" s="132" t="s">
        <v>1902</v>
      </c>
      <c r="S14" s="314" t="s">
        <v>2923</v>
      </c>
      <c r="T14" s="135">
        <v>100</v>
      </c>
      <c r="U14" s="163"/>
      <c r="V14" s="136"/>
      <c r="W14" s="132"/>
      <c r="X14" s="135"/>
      <c r="Y14" s="131"/>
      <c r="Z14" s="136" t="s">
        <v>1909</v>
      </c>
      <c r="AA14" s="307" t="s">
        <v>2915</v>
      </c>
      <c r="AB14" s="135">
        <v>350</v>
      </c>
      <c r="AC14" s="163"/>
      <c r="AD14" s="133" t="s">
        <v>200</v>
      </c>
    </row>
    <row r="15" spans="1:32" ht="16.5" customHeight="1">
      <c r="B15" s="137"/>
      <c r="C15" s="132"/>
      <c r="D15" s="135"/>
      <c r="E15" s="131"/>
      <c r="F15" s="136"/>
      <c r="G15" s="132"/>
      <c r="H15" s="135"/>
      <c r="I15" s="131"/>
      <c r="J15" s="136" t="s">
        <v>1893</v>
      </c>
      <c r="K15" s="307" t="s">
        <v>1894</v>
      </c>
      <c r="L15" s="190">
        <v>2100</v>
      </c>
      <c r="M15" s="163"/>
      <c r="N15" s="136"/>
      <c r="O15" s="132"/>
      <c r="P15" s="135"/>
      <c r="Q15" s="131"/>
      <c r="R15" s="132" t="s">
        <v>1903</v>
      </c>
      <c r="S15" s="314" t="s">
        <v>2924</v>
      </c>
      <c r="T15" s="135">
        <v>150</v>
      </c>
      <c r="U15" s="163"/>
      <c r="V15" s="136"/>
      <c r="W15" s="132"/>
      <c r="X15" s="135"/>
      <c r="Y15" s="131"/>
      <c r="Z15" s="136" t="s">
        <v>1910</v>
      </c>
      <c r="AA15" s="307" t="s">
        <v>2916</v>
      </c>
      <c r="AB15" s="135">
        <v>850</v>
      </c>
      <c r="AC15" s="163"/>
      <c r="AD15" s="170">
        <f>SUMIF(C9:Y9,E9,C21:Y21)</f>
        <v>0</v>
      </c>
    </row>
    <row r="16" spans="1:32" ht="16.5" customHeight="1">
      <c r="B16" s="129"/>
      <c r="C16" s="132"/>
      <c r="D16" s="135"/>
      <c r="E16" s="131"/>
      <c r="F16" s="136"/>
      <c r="G16" s="132"/>
      <c r="H16" s="135"/>
      <c r="I16" s="131"/>
      <c r="J16" s="132"/>
      <c r="K16" s="132"/>
      <c r="L16" s="135"/>
      <c r="M16" s="131"/>
      <c r="N16" s="136"/>
      <c r="O16" s="132"/>
      <c r="P16" s="135"/>
      <c r="Q16" s="131"/>
      <c r="R16" s="138" t="s">
        <v>1904</v>
      </c>
      <c r="S16" s="314" t="s">
        <v>2925</v>
      </c>
      <c r="T16" s="135">
        <v>100</v>
      </c>
      <c r="U16" s="163"/>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t="s">
        <v>1905</v>
      </c>
      <c r="S17" s="314" t="s">
        <v>2926</v>
      </c>
      <c r="T17" s="135">
        <v>100</v>
      </c>
      <c r="U17" s="163"/>
      <c r="V17" s="136"/>
      <c r="W17" s="132"/>
      <c r="X17" s="135"/>
      <c r="Y17" s="131"/>
      <c r="Z17" s="136"/>
      <c r="AA17" s="132"/>
      <c r="AB17" s="135"/>
      <c r="AC17" s="131"/>
      <c r="AD17" s="170">
        <f>AC21</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c r="S19" s="136"/>
      <c r="T19" s="143"/>
      <c r="U19" s="131"/>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c r="S20" s="136"/>
      <c r="T20" s="143"/>
      <c r="U20" s="131"/>
      <c r="V20" s="136"/>
      <c r="W20" s="136"/>
      <c r="X20" s="143"/>
      <c r="Y20" s="131"/>
      <c r="Z20" s="136"/>
      <c r="AA20" s="136"/>
      <c r="AB20" s="143"/>
      <c r="AC20" s="131"/>
      <c r="AD20" s="133"/>
      <c r="AF20" s="142"/>
    </row>
    <row r="21" spans="2:32" ht="16.5" customHeight="1">
      <c r="B21" s="134"/>
      <c r="C21" s="136" t="s">
        <v>59</v>
      </c>
      <c r="D21" s="143">
        <f>SUM(D11:D20)</f>
        <v>3800</v>
      </c>
      <c r="E21" s="165">
        <f>SUM(E11:E20)</f>
        <v>0</v>
      </c>
      <c r="F21" s="136"/>
      <c r="G21" s="136"/>
      <c r="H21" s="143">
        <f>SUM(H11:H20)</f>
        <v>2600</v>
      </c>
      <c r="I21" s="165">
        <f>SUM(I11:I20)</f>
        <v>0</v>
      </c>
      <c r="J21" s="136"/>
      <c r="K21" s="136"/>
      <c r="L21" s="143">
        <f>SUM(L11:L20)</f>
        <v>7700</v>
      </c>
      <c r="M21" s="165">
        <f>SUM(M11:M20)</f>
        <v>0</v>
      </c>
      <c r="N21" s="136"/>
      <c r="O21" s="136"/>
      <c r="P21" s="143">
        <f>SUM(P11:P20)</f>
        <v>4000</v>
      </c>
      <c r="Q21" s="165">
        <f>SUM(Q11:Q20)</f>
        <v>0</v>
      </c>
      <c r="R21" s="136"/>
      <c r="S21" s="136"/>
      <c r="T21" s="143">
        <f>SUM(T11:T20)</f>
        <v>900</v>
      </c>
      <c r="U21" s="165">
        <f>SUM(U11:U20)</f>
        <v>0</v>
      </c>
      <c r="V21" s="136"/>
      <c r="W21" s="136"/>
      <c r="X21" s="143">
        <f>SUM(X11:X20)</f>
        <v>0</v>
      </c>
      <c r="Y21" s="165">
        <f>SUM(Y11:Y20)</f>
        <v>0</v>
      </c>
      <c r="Z21" s="136"/>
      <c r="AA21" s="136"/>
      <c r="AB21" s="143">
        <f>SUM(AB11:AB20)</f>
        <v>3950</v>
      </c>
      <c r="AC21" s="165">
        <f>SUM(AC11:AC20)</f>
        <v>0</v>
      </c>
      <c r="AD21" s="133"/>
      <c r="AF21" s="142"/>
    </row>
    <row r="22" spans="2:32" s="183" customFormat="1" ht="16.5" customHeight="1">
      <c r="B22" s="195"/>
      <c r="C22" s="196" t="s">
        <v>1911</v>
      </c>
      <c r="D22" s="169"/>
      <c r="E22" s="169"/>
      <c r="F22" s="197"/>
      <c r="G22" s="197"/>
      <c r="H22" s="169"/>
      <c r="I22" s="169"/>
      <c r="J22" s="197"/>
      <c r="K22" s="197"/>
      <c r="L22" s="169"/>
      <c r="M22" s="169"/>
      <c r="N22" s="197"/>
      <c r="O22" s="197"/>
      <c r="P22" s="169"/>
      <c r="Q22" s="169"/>
      <c r="R22" s="197"/>
      <c r="S22" s="197"/>
      <c r="T22" s="169"/>
      <c r="U22" s="169"/>
      <c r="V22" s="197"/>
      <c r="W22" s="197"/>
      <c r="X22" s="169"/>
      <c r="Y22" s="169"/>
      <c r="Z22" s="197"/>
      <c r="AA22" s="197"/>
      <c r="AB22" s="169"/>
      <c r="AC22" s="169"/>
      <c r="AD22" s="198"/>
      <c r="AF22" s="142"/>
    </row>
    <row r="23" spans="2:32" ht="16.5" customHeight="1">
      <c r="B23" s="164" t="s">
        <v>1912</v>
      </c>
      <c r="C23" s="305" t="s">
        <v>1913</v>
      </c>
      <c r="D23" s="194">
        <v>1700</v>
      </c>
      <c r="E23" s="172"/>
      <c r="F23" s="166" t="s">
        <v>1916</v>
      </c>
      <c r="G23" s="309" t="s">
        <v>1917</v>
      </c>
      <c r="H23" s="167">
        <v>3300</v>
      </c>
      <c r="I23" s="172"/>
      <c r="J23" s="166" t="s">
        <v>1921</v>
      </c>
      <c r="K23" s="309" t="s">
        <v>1913</v>
      </c>
      <c r="L23" s="194">
        <v>1700</v>
      </c>
      <c r="M23" s="172"/>
      <c r="N23" s="166" t="s">
        <v>1924</v>
      </c>
      <c r="O23" s="309" t="s">
        <v>1925</v>
      </c>
      <c r="P23" s="194">
        <v>1100</v>
      </c>
      <c r="Q23" s="172"/>
      <c r="R23" s="166" t="s">
        <v>1928</v>
      </c>
      <c r="S23" s="309" t="s">
        <v>2908</v>
      </c>
      <c r="T23" s="167">
        <v>450</v>
      </c>
      <c r="U23" s="172"/>
      <c r="V23" s="166"/>
      <c r="W23" s="166"/>
      <c r="X23" s="167"/>
      <c r="Y23" s="168"/>
      <c r="Z23" s="166" t="s">
        <v>1930</v>
      </c>
      <c r="AA23" s="309" t="s">
        <v>2908</v>
      </c>
      <c r="AB23" s="167">
        <v>400</v>
      </c>
      <c r="AC23" s="172"/>
      <c r="AD23" s="133" t="s">
        <v>197</v>
      </c>
      <c r="AF23" s="142"/>
    </row>
    <row r="24" spans="2:32" ht="16.5" customHeight="1">
      <c r="B24" s="164" t="s">
        <v>1914</v>
      </c>
      <c r="C24" s="306" t="s">
        <v>1915</v>
      </c>
      <c r="D24" s="135">
        <v>900</v>
      </c>
      <c r="E24" s="163"/>
      <c r="F24" s="136" t="s">
        <v>1918</v>
      </c>
      <c r="G24" s="307" t="s">
        <v>1915</v>
      </c>
      <c r="H24" s="143">
        <v>2200</v>
      </c>
      <c r="I24" s="163"/>
      <c r="J24" s="136" t="s">
        <v>1922</v>
      </c>
      <c r="K24" s="307" t="s">
        <v>1923</v>
      </c>
      <c r="L24" s="190">
        <v>1450</v>
      </c>
      <c r="M24" s="163"/>
      <c r="N24" s="136" t="s">
        <v>1926</v>
      </c>
      <c r="O24" s="307" t="s">
        <v>1913</v>
      </c>
      <c r="P24" s="190">
        <v>1000</v>
      </c>
      <c r="Q24" s="163"/>
      <c r="R24" s="136" t="s">
        <v>1929</v>
      </c>
      <c r="S24" s="307" t="s">
        <v>2927</v>
      </c>
      <c r="T24" s="143">
        <v>150</v>
      </c>
      <c r="U24" s="163"/>
      <c r="V24" s="136"/>
      <c r="W24" s="136"/>
      <c r="X24" s="143"/>
      <c r="Y24" s="131"/>
      <c r="Z24" s="136" t="s">
        <v>1931</v>
      </c>
      <c r="AA24" s="307" t="s">
        <v>2909</v>
      </c>
      <c r="AB24" s="143">
        <v>200</v>
      </c>
      <c r="AC24" s="163"/>
      <c r="AD24" s="133">
        <f>SUMIF(C9:Y9,D9,C31:Y31)</f>
        <v>18150</v>
      </c>
      <c r="AF24" s="142"/>
    </row>
    <row r="25" spans="2:32" ht="16.5" customHeight="1">
      <c r="B25" s="134"/>
      <c r="C25" s="136"/>
      <c r="D25" s="143"/>
      <c r="E25" s="131"/>
      <c r="F25" s="136" t="s">
        <v>1919</v>
      </c>
      <c r="G25" s="307" t="s">
        <v>1920</v>
      </c>
      <c r="H25" s="143">
        <v>2200</v>
      </c>
      <c r="I25" s="163"/>
      <c r="J25" s="136"/>
      <c r="K25" s="136"/>
      <c r="L25" s="143"/>
      <c r="M25" s="131"/>
      <c r="N25" s="136" t="s">
        <v>1927</v>
      </c>
      <c r="O25" s="307" t="s">
        <v>1923</v>
      </c>
      <c r="P25" s="135">
        <v>2000</v>
      </c>
      <c r="Q25" s="163"/>
      <c r="R25" s="136"/>
      <c r="S25" s="136"/>
      <c r="T25" s="143"/>
      <c r="U25" s="131"/>
      <c r="V25" s="136"/>
      <c r="W25" s="136"/>
      <c r="X25" s="143"/>
      <c r="Y25" s="131"/>
      <c r="Z25" s="136" t="s">
        <v>1932</v>
      </c>
      <c r="AA25" s="312" t="s">
        <v>2917</v>
      </c>
      <c r="AB25" s="143">
        <v>2700</v>
      </c>
      <c r="AC25" s="163"/>
      <c r="AD25" s="133"/>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t="s">
        <v>1933</v>
      </c>
      <c r="AA26" s="307" t="s">
        <v>2918</v>
      </c>
      <c r="AB26" s="143">
        <v>2100</v>
      </c>
      <c r="AC26" s="163"/>
      <c r="AD26" s="133" t="s">
        <v>199</v>
      </c>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t="s">
        <v>1934</v>
      </c>
      <c r="AA27" s="312" t="s">
        <v>2919</v>
      </c>
      <c r="AB27" s="143">
        <v>3000</v>
      </c>
      <c r="AC27" s="163"/>
      <c r="AD27" s="170">
        <f>SUMIF(C9:Y9,E9,C31:Y31)</f>
        <v>0</v>
      </c>
    </row>
    <row r="28" spans="2:32" ht="16.5" customHeight="1">
      <c r="B28" s="134"/>
      <c r="C28" s="136"/>
      <c r="D28" s="143"/>
      <c r="E28" s="131"/>
      <c r="F28" s="136"/>
      <c r="G28" s="136"/>
      <c r="H28" s="143"/>
      <c r="I28" s="131"/>
      <c r="J28" s="136"/>
      <c r="K28" s="136"/>
      <c r="L28" s="143"/>
      <c r="M28" s="131"/>
      <c r="N28" s="136"/>
      <c r="O28" s="136"/>
      <c r="P28" s="143"/>
      <c r="Q28" s="131"/>
      <c r="R28" s="136"/>
      <c r="S28" s="136"/>
      <c r="T28" s="143"/>
      <c r="U28" s="131"/>
      <c r="V28" s="136"/>
      <c r="W28" s="136"/>
      <c r="X28" s="143"/>
      <c r="Y28" s="131"/>
      <c r="Z28" s="136"/>
      <c r="AA28" s="136"/>
      <c r="AB28" s="143"/>
      <c r="AC28" s="131"/>
      <c r="AD28" s="171" t="s">
        <v>2502</v>
      </c>
    </row>
    <row r="29" spans="2:32" ht="16.5" customHeight="1">
      <c r="B29" s="144"/>
      <c r="C29" s="136"/>
      <c r="D29" s="143"/>
      <c r="E29" s="131"/>
      <c r="F29" s="136"/>
      <c r="G29" s="136"/>
      <c r="H29" s="143"/>
      <c r="I29" s="131"/>
      <c r="J29" s="136"/>
      <c r="K29" s="136"/>
      <c r="L29" s="143"/>
      <c r="M29" s="131"/>
      <c r="N29" s="136"/>
      <c r="O29" s="136"/>
      <c r="P29" s="143"/>
      <c r="Q29" s="131"/>
      <c r="R29" s="136"/>
      <c r="S29" s="136"/>
      <c r="T29" s="143"/>
      <c r="U29" s="131"/>
      <c r="V29" s="136"/>
      <c r="W29" s="136"/>
      <c r="X29" s="143"/>
      <c r="Y29" s="131"/>
      <c r="Z29" s="136"/>
      <c r="AA29" s="136"/>
      <c r="AB29" s="143"/>
      <c r="AC29" s="131"/>
      <c r="AD29" s="170">
        <f>AC31</f>
        <v>0</v>
      </c>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33"/>
    </row>
    <row r="31" spans="2:32" ht="16.5" customHeight="1">
      <c r="B31" s="122" t="s">
        <v>146</v>
      </c>
      <c r="C31" s="136" t="s">
        <v>59</v>
      </c>
      <c r="D31" s="143">
        <f>SUM(D23:D30)</f>
        <v>2600</v>
      </c>
      <c r="E31" s="165">
        <f>SUM(E23:E30)</f>
        <v>0</v>
      </c>
      <c r="F31" s="136"/>
      <c r="G31" s="136"/>
      <c r="H31" s="143">
        <f>SUM(H23:H30)</f>
        <v>7700</v>
      </c>
      <c r="I31" s="165">
        <f>SUM(I23:I30)</f>
        <v>0</v>
      </c>
      <c r="J31" s="136"/>
      <c r="K31" s="136"/>
      <c r="L31" s="143">
        <f>SUM(L23:L30)</f>
        <v>3150</v>
      </c>
      <c r="M31" s="165">
        <f>SUM(M23:M30)</f>
        <v>0</v>
      </c>
      <c r="N31" s="136"/>
      <c r="O31" s="136"/>
      <c r="P31" s="143">
        <f>SUM(P23:P30)</f>
        <v>4100</v>
      </c>
      <c r="Q31" s="165">
        <f>SUM(Q23:Q30)</f>
        <v>0</v>
      </c>
      <c r="R31" s="136"/>
      <c r="S31" s="136"/>
      <c r="T31" s="143">
        <f>SUM(T23:T30)</f>
        <v>600</v>
      </c>
      <c r="U31" s="165">
        <f>SUM(U23:U30)</f>
        <v>0</v>
      </c>
      <c r="V31" s="136"/>
      <c r="W31" s="136"/>
      <c r="X31" s="143">
        <f>SUM(X23:X30)</f>
        <v>0</v>
      </c>
      <c r="Y31" s="165">
        <f>SUM(Y23:Y30)</f>
        <v>0</v>
      </c>
      <c r="Z31" s="136"/>
      <c r="AA31" s="136"/>
      <c r="AB31" s="143">
        <f>SUM(AB23:AB30)</f>
        <v>8400</v>
      </c>
      <c r="AC31" s="165">
        <f>SUM(AC23:AC30)</f>
        <v>0</v>
      </c>
      <c r="AD31" s="133"/>
      <c r="AF31" s="145"/>
    </row>
    <row r="32" spans="2:32" s="183" customFormat="1" ht="16.5" customHeight="1">
      <c r="B32" s="203"/>
      <c r="C32" s="196" t="s">
        <v>1935</v>
      </c>
      <c r="D32" s="169"/>
      <c r="E32" s="169"/>
      <c r="F32" s="197"/>
      <c r="G32" s="197"/>
      <c r="H32" s="169"/>
      <c r="I32" s="169"/>
      <c r="J32" s="197"/>
      <c r="K32" s="197"/>
      <c r="L32" s="169"/>
      <c r="M32" s="169"/>
      <c r="N32" s="197"/>
      <c r="O32" s="197"/>
      <c r="P32" s="169"/>
      <c r="Q32" s="169"/>
      <c r="R32" s="197"/>
      <c r="S32" s="197"/>
      <c r="T32" s="169"/>
      <c r="U32" s="169"/>
      <c r="V32" s="197"/>
      <c r="W32" s="197"/>
      <c r="X32" s="169"/>
      <c r="Y32" s="169"/>
      <c r="Z32" s="197"/>
      <c r="AA32" s="197"/>
      <c r="AB32" s="169"/>
      <c r="AC32" s="169"/>
      <c r="AD32" s="198"/>
    </row>
    <row r="33" spans="2:35" ht="16.5" customHeight="1">
      <c r="B33" s="174" t="s">
        <v>1936</v>
      </c>
      <c r="C33" s="305" t="s">
        <v>1937</v>
      </c>
      <c r="D33" s="194">
        <v>700</v>
      </c>
      <c r="E33" s="172"/>
      <c r="F33" s="166" t="s">
        <v>1944</v>
      </c>
      <c r="G33" s="309" t="s">
        <v>1943</v>
      </c>
      <c r="H33" s="124">
        <v>1300</v>
      </c>
      <c r="I33" s="172"/>
      <c r="J33" s="166" t="s">
        <v>1949</v>
      </c>
      <c r="K33" s="309" t="s">
        <v>1943</v>
      </c>
      <c r="L33" s="194">
        <v>3200</v>
      </c>
      <c r="M33" s="172"/>
      <c r="N33" s="166" t="s">
        <v>1954</v>
      </c>
      <c r="O33" s="309" t="s">
        <v>1955</v>
      </c>
      <c r="P33" s="194">
        <v>2500</v>
      </c>
      <c r="Q33" s="172"/>
      <c r="R33" s="166" t="s">
        <v>1960</v>
      </c>
      <c r="S33" s="309" t="s">
        <v>2910</v>
      </c>
      <c r="T33" s="167">
        <v>200</v>
      </c>
      <c r="U33" s="172"/>
      <c r="V33" s="166"/>
      <c r="W33" s="166"/>
      <c r="X33" s="167"/>
      <c r="Y33" s="168"/>
      <c r="Z33" s="166" t="s">
        <v>1966</v>
      </c>
      <c r="AA33" s="309" t="s">
        <v>2910</v>
      </c>
      <c r="AB33" s="167">
        <v>500</v>
      </c>
      <c r="AC33" s="172"/>
      <c r="AD33" s="133" t="s">
        <v>197</v>
      </c>
    </row>
    <row r="34" spans="2:35" ht="16.5" customHeight="1">
      <c r="B34" s="174" t="s">
        <v>1938</v>
      </c>
      <c r="C34" s="306" t="s">
        <v>1939</v>
      </c>
      <c r="D34" s="190">
        <v>950</v>
      </c>
      <c r="E34" s="163"/>
      <c r="F34" s="136" t="s">
        <v>1945</v>
      </c>
      <c r="G34" s="307" t="s">
        <v>1946</v>
      </c>
      <c r="H34" s="190">
        <v>600</v>
      </c>
      <c r="I34" s="163"/>
      <c r="J34" s="136" t="s">
        <v>1950</v>
      </c>
      <c r="K34" s="307" t="s">
        <v>1951</v>
      </c>
      <c r="L34" s="190">
        <v>1900</v>
      </c>
      <c r="M34" s="163"/>
      <c r="N34" s="136" t="s">
        <v>1956</v>
      </c>
      <c r="O34" s="307" t="s">
        <v>1951</v>
      </c>
      <c r="P34" s="135">
        <v>1500</v>
      </c>
      <c r="Q34" s="163"/>
      <c r="R34" s="136" t="s">
        <v>1961</v>
      </c>
      <c r="S34" s="307" t="s">
        <v>2911</v>
      </c>
      <c r="T34" s="143">
        <v>150</v>
      </c>
      <c r="U34" s="163"/>
      <c r="V34" s="136"/>
      <c r="W34" s="136"/>
      <c r="X34" s="143"/>
      <c r="Y34" s="131"/>
      <c r="Z34" s="136" t="s">
        <v>1967</v>
      </c>
      <c r="AA34" s="307" t="s">
        <v>2911</v>
      </c>
      <c r="AB34" s="143">
        <v>600</v>
      </c>
      <c r="AC34" s="163"/>
      <c r="AD34" s="133">
        <f>SUMIF(C9:Y9,D9,C43:Y43)</f>
        <v>30400</v>
      </c>
    </row>
    <row r="35" spans="2:35" ht="16.5" customHeight="1">
      <c r="B35" s="174" t="s">
        <v>1940</v>
      </c>
      <c r="C35" s="306" t="s">
        <v>1941</v>
      </c>
      <c r="D35" s="135">
        <v>2750</v>
      </c>
      <c r="E35" s="163"/>
      <c r="F35" s="136" t="s">
        <v>1947</v>
      </c>
      <c r="G35" s="307" t="s">
        <v>1948</v>
      </c>
      <c r="H35" s="190">
        <v>6000</v>
      </c>
      <c r="I35" s="163"/>
      <c r="J35" s="136" t="s">
        <v>1952</v>
      </c>
      <c r="K35" s="307" t="s">
        <v>1953</v>
      </c>
      <c r="L35" s="190">
        <v>3000</v>
      </c>
      <c r="M35" s="163"/>
      <c r="N35" s="136" t="s">
        <v>1957</v>
      </c>
      <c r="O35" s="307" t="s">
        <v>1953</v>
      </c>
      <c r="P35" s="135">
        <v>1500</v>
      </c>
      <c r="Q35" s="163"/>
      <c r="R35" s="136" t="s">
        <v>1962</v>
      </c>
      <c r="S35" s="312" t="s">
        <v>2912</v>
      </c>
      <c r="T35" s="143">
        <v>250</v>
      </c>
      <c r="U35" s="163"/>
      <c r="V35" s="136"/>
      <c r="W35" s="136"/>
      <c r="X35" s="143"/>
      <c r="Y35" s="131"/>
      <c r="Z35" s="136" t="s">
        <v>1968</v>
      </c>
      <c r="AA35" s="312" t="s">
        <v>2914</v>
      </c>
      <c r="AB35" s="143">
        <v>1600</v>
      </c>
      <c r="AC35" s="163"/>
      <c r="AD35" s="133"/>
    </row>
    <row r="36" spans="2:35" ht="16.5" customHeight="1">
      <c r="B36" s="164" t="s">
        <v>1942</v>
      </c>
      <c r="C36" s="306" t="s">
        <v>1943</v>
      </c>
      <c r="D36" s="135">
        <v>2100</v>
      </c>
      <c r="E36" s="163"/>
      <c r="F36" s="136"/>
      <c r="G36" s="136"/>
      <c r="H36" s="143"/>
      <c r="I36" s="131"/>
      <c r="J36" s="136"/>
      <c r="K36" s="136"/>
      <c r="L36" s="143"/>
      <c r="M36" s="131"/>
      <c r="N36" s="136" t="s">
        <v>1958</v>
      </c>
      <c r="O36" s="307" t="s">
        <v>1959</v>
      </c>
      <c r="P36" s="190">
        <v>900</v>
      </c>
      <c r="Q36" s="163"/>
      <c r="R36" s="136" t="s">
        <v>1963</v>
      </c>
      <c r="S36" s="307" t="s">
        <v>2913</v>
      </c>
      <c r="T36" s="143">
        <v>400</v>
      </c>
      <c r="U36" s="163"/>
      <c r="V36" s="136"/>
      <c r="W36" s="136"/>
      <c r="X36" s="143"/>
      <c r="Y36" s="131"/>
      <c r="Z36" s="136" t="s">
        <v>1969</v>
      </c>
      <c r="AA36" s="307" t="s">
        <v>2913</v>
      </c>
      <c r="AB36" s="143">
        <v>1050</v>
      </c>
      <c r="AC36" s="163"/>
      <c r="AD36" s="133" t="s">
        <v>199</v>
      </c>
    </row>
    <row r="37" spans="2:35" ht="16.5" customHeight="1">
      <c r="B37" s="134"/>
      <c r="C37" s="136"/>
      <c r="D37" s="143"/>
      <c r="E37" s="131"/>
      <c r="F37" s="136"/>
      <c r="G37" s="136"/>
      <c r="H37" s="143"/>
      <c r="I37" s="131"/>
      <c r="J37" s="136"/>
      <c r="K37" s="136"/>
      <c r="L37" s="143"/>
      <c r="M37" s="131"/>
      <c r="N37" s="136"/>
      <c r="O37" s="136"/>
      <c r="P37" s="143"/>
      <c r="Q37" s="131"/>
      <c r="R37" s="136" t="s">
        <v>1964</v>
      </c>
      <c r="S37" s="307" t="s">
        <v>2928</v>
      </c>
      <c r="T37" s="143">
        <v>150</v>
      </c>
      <c r="U37" s="163"/>
      <c r="V37" s="136"/>
      <c r="W37" s="136"/>
      <c r="X37" s="143"/>
      <c r="Y37" s="131"/>
      <c r="Z37" s="136" t="s">
        <v>1970</v>
      </c>
      <c r="AA37" s="307" t="s">
        <v>2920</v>
      </c>
      <c r="AB37" s="143">
        <v>750</v>
      </c>
      <c r="AC37" s="163"/>
      <c r="AD37" s="170">
        <f>SUMIF(C9:Y9,E9,C43:Y43)</f>
        <v>0</v>
      </c>
    </row>
    <row r="38" spans="2:35" ht="16.5" customHeight="1">
      <c r="B38" s="134"/>
      <c r="C38" s="136"/>
      <c r="D38" s="143"/>
      <c r="E38" s="131"/>
      <c r="F38" s="136"/>
      <c r="G38" s="136"/>
      <c r="H38" s="143"/>
      <c r="I38" s="131"/>
      <c r="J38" s="136"/>
      <c r="K38" s="136"/>
      <c r="L38" s="143"/>
      <c r="M38" s="131"/>
      <c r="N38" s="136"/>
      <c r="O38" s="136"/>
      <c r="P38" s="143"/>
      <c r="Q38" s="131"/>
      <c r="R38" s="136" t="s">
        <v>1965</v>
      </c>
      <c r="S38" s="307" t="s">
        <v>2929</v>
      </c>
      <c r="T38" s="143">
        <v>350</v>
      </c>
      <c r="U38" s="163"/>
      <c r="V38" s="136"/>
      <c r="W38" s="136"/>
      <c r="X38" s="143"/>
      <c r="Y38" s="131"/>
      <c r="Z38" s="136" t="s">
        <v>1971</v>
      </c>
      <c r="AA38" s="307" t="s">
        <v>2921</v>
      </c>
      <c r="AB38" s="143">
        <v>100</v>
      </c>
      <c r="AC38" s="163"/>
      <c r="AD38" s="171" t="s">
        <v>2502</v>
      </c>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t="s">
        <v>1972</v>
      </c>
      <c r="AA39" s="312" t="s">
        <v>2922</v>
      </c>
      <c r="AB39" s="143">
        <v>3000</v>
      </c>
      <c r="AC39" s="163"/>
      <c r="AD39" s="170">
        <f>AC43</f>
        <v>0</v>
      </c>
    </row>
    <row r="40" spans="2:35" ht="16.5" customHeight="1">
      <c r="B40" s="129"/>
      <c r="C40" s="136"/>
      <c r="D40" s="143"/>
      <c r="E40" s="131"/>
      <c r="F40" s="136"/>
      <c r="G40" s="136"/>
      <c r="H40" s="143"/>
      <c r="I40" s="131"/>
      <c r="J40" s="136"/>
      <c r="K40" s="136"/>
      <c r="L40" s="143"/>
      <c r="M40" s="131"/>
      <c r="N40" s="136"/>
      <c r="O40" s="136"/>
      <c r="P40" s="143"/>
      <c r="Q40" s="131"/>
      <c r="R40" s="136"/>
      <c r="S40" s="136"/>
      <c r="T40" s="143"/>
      <c r="U40" s="131"/>
      <c r="V40" s="136"/>
      <c r="W40" s="136"/>
      <c r="X40" s="143"/>
      <c r="Y40" s="131"/>
      <c r="Z40" s="136"/>
      <c r="AA40" s="136"/>
      <c r="AB40" s="143"/>
      <c r="AC40" s="131"/>
      <c r="AD40" s="133"/>
    </row>
    <row r="41" spans="2:35" ht="16.5" customHeight="1">
      <c r="B41" s="146"/>
      <c r="C41" s="136"/>
      <c r="D41" s="143"/>
      <c r="E41" s="131"/>
      <c r="F41" s="136"/>
      <c r="G41" s="136"/>
      <c r="H41" s="143"/>
      <c r="I41" s="131"/>
      <c r="J41" s="136"/>
      <c r="K41" s="136"/>
      <c r="L41" s="143"/>
      <c r="M41" s="131"/>
      <c r="N41" s="136"/>
      <c r="O41" s="136"/>
      <c r="P41" s="143"/>
      <c r="Q41" s="131"/>
      <c r="R41" s="136"/>
      <c r="S41" s="136"/>
      <c r="T41" s="143"/>
      <c r="U41" s="131"/>
      <c r="V41" s="136"/>
      <c r="W41" s="136"/>
      <c r="X41" s="143"/>
      <c r="Y41" s="131"/>
      <c r="Z41" s="136"/>
      <c r="AA41" s="136"/>
      <c r="AB41" s="143"/>
      <c r="AC41" s="131"/>
      <c r="AD41" s="133"/>
    </row>
    <row r="42" spans="2:35" ht="16.5" customHeight="1">
      <c r="B42" s="121"/>
      <c r="C42" s="136"/>
      <c r="D42" s="143"/>
      <c r="E42" s="131"/>
      <c r="F42" s="136"/>
      <c r="G42" s="136"/>
      <c r="H42" s="143"/>
      <c r="I42" s="131"/>
      <c r="J42" s="136"/>
      <c r="K42" s="136"/>
      <c r="L42" s="143"/>
      <c r="M42" s="131"/>
      <c r="N42" s="136"/>
      <c r="O42" s="136"/>
      <c r="P42" s="143"/>
      <c r="Q42" s="131"/>
      <c r="R42" s="136"/>
      <c r="S42" s="136"/>
      <c r="T42" s="143"/>
      <c r="U42" s="131"/>
      <c r="V42" s="136"/>
      <c r="W42" s="136"/>
      <c r="X42" s="143"/>
      <c r="Y42" s="131"/>
      <c r="Z42" s="136"/>
      <c r="AA42" s="136"/>
      <c r="AB42" s="143"/>
      <c r="AC42" s="131"/>
      <c r="AD42" s="133"/>
    </row>
    <row r="43" spans="2:35" ht="16.5" customHeight="1">
      <c r="B43" s="122" t="s">
        <v>146</v>
      </c>
      <c r="C43" s="136" t="s">
        <v>59</v>
      </c>
      <c r="D43" s="143">
        <f>SUM(D33:D42)</f>
        <v>6500</v>
      </c>
      <c r="E43" s="165">
        <f>SUM(E33:E42)</f>
        <v>0</v>
      </c>
      <c r="F43" s="136"/>
      <c r="G43" s="136"/>
      <c r="H43" s="143">
        <f>SUM(H33:H42)</f>
        <v>7900</v>
      </c>
      <c r="I43" s="165">
        <f>SUM(I33:I42)</f>
        <v>0</v>
      </c>
      <c r="J43" s="136"/>
      <c r="K43" s="136"/>
      <c r="L43" s="143">
        <f>SUM(L33:L42)</f>
        <v>8100</v>
      </c>
      <c r="M43" s="165">
        <f>SUM(M33:M42)</f>
        <v>0</v>
      </c>
      <c r="N43" s="136"/>
      <c r="O43" s="136"/>
      <c r="P43" s="143">
        <f>SUM(P33:P42)</f>
        <v>6400</v>
      </c>
      <c r="Q43" s="165">
        <f>SUM(Q33:Q42)</f>
        <v>0</v>
      </c>
      <c r="R43" s="136"/>
      <c r="S43" s="136"/>
      <c r="T43" s="143">
        <f>SUM(T33:T42)</f>
        <v>1500</v>
      </c>
      <c r="U43" s="165">
        <f>SUM(U33:U42)</f>
        <v>0</v>
      </c>
      <c r="V43" s="136"/>
      <c r="W43" s="136"/>
      <c r="X43" s="143">
        <f>SUM(X33:X42)</f>
        <v>0</v>
      </c>
      <c r="Y43" s="165">
        <f>SUM(Y33:Y42)</f>
        <v>0</v>
      </c>
      <c r="Z43" s="136"/>
      <c r="AA43" s="136"/>
      <c r="AB43" s="143">
        <f>SUM(AB33:AB42)</f>
        <v>7600</v>
      </c>
      <c r="AC43" s="165">
        <f>SUM(AC33:AC42)</f>
        <v>0</v>
      </c>
      <c r="AD43" s="133"/>
    </row>
    <row r="44" spans="2:35" s="183" customFormat="1" ht="16.5" customHeight="1">
      <c r="B44" s="203" t="s">
        <v>150</v>
      </c>
      <c r="C44" s="196" t="s">
        <v>1973</v>
      </c>
      <c r="D44" s="169"/>
      <c r="E44" s="169"/>
      <c r="F44" s="197"/>
      <c r="G44" s="197"/>
      <c r="H44" s="169"/>
      <c r="I44" s="169"/>
      <c r="J44" s="197"/>
      <c r="K44" s="197"/>
      <c r="L44" s="169"/>
      <c r="M44" s="169"/>
      <c r="N44" s="197"/>
      <c r="O44" s="197"/>
      <c r="P44" s="169"/>
      <c r="Q44" s="169"/>
      <c r="R44" s="197"/>
      <c r="S44" s="197"/>
      <c r="T44" s="169"/>
      <c r="U44" s="169"/>
      <c r="V44" s="197"/>
      <c r="W44" s="197"/>
      <c r="X44" s="169"/>
      <c r="Y44" s="169"/>
      <c r="Z44" s="197"/>
      <c r="AA44" s="197"/>
      <c r="AB44" s="169"/>
      <c r="AC44" s="169"/>
      <c r="AD44" s="198"/>
    </row>
    <row r="45" spans="2:35" ht="16.5" customHeight="1">
      <c r="B45" s="129" t="s">
        <v>151</v>
      </c>
      <c r="C45" s="166"/>
      <c r="D45" s="167"/>
      <c r="E45" s="168"/>
      <c r="F45" s="166"/>
      <c r="G45" s="166"/>
      <c r="H45" s="167"/>
      <c r="I45" s="168"/>
      <c r="J45" s="166"/>
      <c r="K45" s="166"/>
      <c r="L45" s="167"/>
      <c r="M45" s="168"/>
      <c r="N45" s="166" t="s">
        <v>1974</v>
      </c>
      <c r="O45" s="304" t="s">
        <v>1975</v>
      </c>
      <c r="P45" s="167">
        <v>600</v>
      </c>
      <c r="Q45" s="172"/>
      <c r="R45" s="166"/>
      <c r="S45" s="166"/>
      <c r="T45" s="167"/>
      <c r="U45" s="168"/>
      <c r="V45" s="166"/>
      <c r="W45" s="166"/>
      <c r="X45" s="167"/>
      <c r="Y45" s="168"/>
      <c r="Z45" s="166"/>
      <c r="AA45" s="166"/>
      <c r="AB45" s="167"/>
      <c r="AC45" s="168"/>
      <c r="AD45" s="133" t="s">
        <v>197</v>
      </c>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f>SUMIF(C9:Y9,D9,C51:Y51)</f>
        <v>600</v>
      </c>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t="s">
        <v>199</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70">
        <f>SUMIF(C9:Y9,E9,C51:Y51)</f>
        <v>0</v>
      </c>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SUM(D45:D50)</f>
        <v>0</v>
      </c>
      <c r="E51" s="150">
        <f>SUM(E45:E50)</f>
        <v>0</v>
      </c>
      <c r="F51" s="144">
        <f t="shared" ref="F51:Z51" si="0">SUM(F43:F50)</f>
        <v>0</v>
      </c>
      <c r="G51" s="144"/>
      <c r="H51" s="149">
        <f>SUM(H45:H50)</f>
        <v>0</v>
      </c>
      <c r="I51" s="150">
        <f>SUM(I45:I50)</f>
        <v>0</v>
      </c>
      <c r="J51" s="146">
        <f t="shared" si="0"/>
        <v>0</v>
      </c>
      <c r="K51" s="144"/>
      <c r="L51" s="149">
        <f>SUM(L45:L50)</f>
        <v>0</v>
      </c>
      <c r="M51" s="150">
        <f>SUM(M45:M50)</f>
        <v>0</v>
      </c>
      <c r="N51" s="144">
        <f t="shared" si="0"/>
        <v>0</v>
      </c>
      <c r="O51" s="144"/>
      <c r="P51" s="149">
        <f>SUM(P45:P50)</f>
        <v>600</v>
      </c>
      <c r="Q51" s="150">
        <f>SUM(Q45:Q50)</f>
        <v>0</v>
      </c>
      <c r="R51" s="144">
        <f t="shared" si="0"/>
        <v>0</v>
      </c>
      <c r="S51" s="144"/>
      <c r="T51" s="149">
        <f>SUM(T45:T50)</f>
        <v>0</v>
      </c>
      <c r="U51" s="150">
        <f>SUM(U45:U50)</f>
        <v>0</v>
      </c>
      <c r="V51" s="144">
        <f t="shared" si="0"/>
        <v>0</v>
      </c>
      <c r="W51" s="144"/>
      <c r="X51" s="149">
        <f>SUM(X45:X50)</f>
        <v>0</v>
      </c>
      <c r="Y51" s="150">
        <f>SUM(Y45:Y50)</f>
        <v>0</v>
      </c>
      <c r="Z51" s="144">
        <f t="shared" si="0"/>
        <v>0</v>
      </c>
      <c r="AA51" s="144"/>
      <c r="AB51" s="149">
        <f>SUM(AB45:AB50)</f>
        <v>0</v>
      </c>
      <c r="AC51" s="150">
        <f>SUM(AC45:AC50)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3">
    <cfRule type="expression" dxfId="257" priority="1" stopIfTrue="1">
      <formula>D11&lt;E11</formula>
    </cfRule>
    <cfRule type="expression" dxfId="256" priority="2" stopIfTrue="1">
      <formula>MOD(E11,50)&gt;0</formula>
    </cfRule>
  </conditionalFormatting>
  <conditionalFormatting sqref="E23:E24">
    <cfRule type="expression" dxfId="255" priority="51" stopIfTrue="1">
      <formula>D23&lt;E23</formula>
    </cfRule>
    <cfRule type="expression" dxfId="254" priority="52" stopIfTrue="1">
      <formula>MOD(E23,50)&gt;0</formula>
    </cfRule>
  </conditionalFormatting>
  <conditionalFormatting sqref="E33:E36">
    <cfRule type="expression" dxfId="253" priority="86" stopIfTrue="1">
      <formula>MOD(E33,50)&gt;0</formula>
    </cfRule>
    <cfRule type="expression" dxfId="252" priority="85" stopIfTrue="1">
      <formula>D33&lt;E33</formula>
    </cfRule>
  </conditionalFormatting>
  <conditionalFormatting sqref="I11:I12">
    <cfRule type="expression" dxfId="251" priority="7" stopIfTrue="1">
      <formula>H11&lt;I11</formula>
    </cfRule>
    <cfRule type="expression" dxfId="250" priority="8" stopIfTrue="1">
      <formula>MOD(I11,50)&gt;0</formula>
    </cfRule>
  </conditionalFormatting>
  <conditionalFormatting sqref="I23:I25">
    <cfRule type="expression" dxfId="249" priority="55" stopIfTrue="1">
      <formula>H23&lt;I23</formula>
    </cfRule>
    <cfRule type="expression" dxfId="248" priority="56" stopIfTrue="1">
      <formula>MOD(I23,50)&gt;0</formula>
    </cfRule>
  </conditionalFormatting>
  <conditionalFormatting sqref="I33:I35">
    <cfRule type="expression" dxfId="247" priority="94" stopIfTrue="1">
      <formula>MOD(I33,50)&gt;0</formula>
    </cfRule>
    <cfRule type="expression" dxfId="246" priority="93" stopIfTrue="1">
      <formula>H33&lt;I33</formula>
    </cfRule>
  </conditionalFormatting>
  <conditionalFormatting sqref="M11:M15">
    <cfRule type="expression" dxfId="245" priority="11" stopIfTrue="1">
      <formula>L11&lt;M11</formula>
    </cfRule>
    <cfRule type="expression" dxfId="244" priority="12" stopIfTrue="1">
      <formula>MOD(M11,50)&gt;0</formula>
    </cfRule>
  </conditionalFormatting>
  <conditionalFormatting sqref="M23:M24">
    <cfRule type="expression" dxfId="243" priority="61" stopIfTrue="1">
      <formula>L23&lt;M23</formula>
    </cfRule>
    <cfRule type="expression" dxfId="242" priority="62" stopIfTrue="1">
      <formula>MOD(M23,50)&gt;0</formula>
    </cfRule>
  </conditionalFormatting>
  <conditionalFormatting sqref="M33:M35">
    <cfRule type="expression" dxfId="241" priority="99" stopIfTrue="1">
      <formula>L33&lt;M33</formula>
    </cfRule>
    <cfRule type="expression" dxfId="240" priority="100" stopIfTrue="1">
      <formula>MOD(M33,50)&gt;0</formula>
    </cfRule>
  </conditionalFormatting>
  <conditionalFormatting sqref="Q11:Q13">
    <cfRule type="expression" dxfId="239" priority="21" stopIfTrue="1">
      <formula>P11&lt;Q11</formula>
    </cfRule>
    <cfRule type="expression" dxfId="238" priority="22" stopIfTrue="1">
      <formula>MOD(Q11,50)&gt;0</formula>
    </cfRule>
  </conditionalFormatting>
  <conditionalFormatting sqref="Q23:Q25">
    <cfRule type="expression" dxfId="237" priority="65" stopIfTrue="1">
      <formula>P23&lt;Q23</formula>
    </cfRule>
    <cfRule type="expression" dxfId="236" priority="66" stopIfTrue="1">
      <formula>MOD(Q23,50)&gt;0</formula>
    </cfRule>
  </conditionalFormatting>
  <conditionalFormatting sqref="Q33:Q36">
    <cfRule type="expression" dxfId="235" priority="105" stopIfTrue="1">
      <formula>P33&lt;Q33</formula>
    </cfRule>
    <cfRule type="expression" dxfId="234" priority="106" stopIfTrue="1">
      <formula>MOD(Q33,50)&gt;0</formula>
    </cfRule>
  </conditionalFormatting>
  <conditionalFormatting sqref="Q45">
    <cfRule type="expression" dxfId="233" priority="139" stopIfTrue="1">
      <formula>P45&lt;Q45</formula>
    </cfRule>
    <cfRule type="expression" dxfId="232" priority="140" stopIfTrue="1">
      <formula>MOD(Q45,50)&gt;0</formula>
    </cfRule>
  </conditionalFormatting>
  <conditionalFormatting sqref="U11:U17">
    <cfRule type="expression" dxfId="231" priority="28" stopIfTrue="1">
      <formula>MOD(U11,50)&gt;0</formula>
    </cfRule>
    <cfRule type="expression" dxfId="230" priority="27" stopIfTrue="1">
      <formula>T11&lt;U11</formula>
    </cfRule>
  </conditionalFormatting>
  <conditionalFormatting sqref="U23:U24">
    <cfRule type="expression" dxfId="229" priority="71" stopIfTrue="1">
      <formula>T23&lt;U23</formula>
    </cfRule>
    <cfRule type="expression" dxfId="228" priority="72" stopIfTrue="1">
      <formula>MOD(U23,50)&gt;0</formula>
    </cfRule>
  </conditionalFormatting>
  <conditionalFormatting sqref="U33:U38">
    <cfRule type="expression" dxfId="227" priority="113" stopIfTrue="1">
      <formula>T33&lt;U33</formula>
    </cfRule>
    <cfRule type="expression" dxfId="226" priority="114" stopIfTrue="1">
      <formula>MOD(U33,50)&gt;0</formula>
    </cfRule>
  </conditionalFormatting>
  <conditionalFormatting sqref="AC11:AC15">
    <cfRule type="expression" dxfId="225" priority="42" stopIfTrue="1">
      <formula>MOD(AC11,50)&gt;0</formula>
    </cfRule>
    <cfRule type="expression" dxfId="224" priority="41" stopIfTrue="1">
      <formula>AB11&lt;AC11</formula>
    </cfRule>
  </conditionalFormatting>
  <conditionalFormatting sqref="AC23:AC27">
    <cfRule type="expression" dxfId="223" priority="75" stopIfTrue="1">
      <formula>AB23&lt;AC23</formula>
    </cfRule>
    <cfRule type="expression" dxfId="222" priority="76" stopIfTrue="1">
      <formula>MOD(AC23,50)&gt;0</formula>
    </cfRule>
  </conditionalFormatting>
  <conditionalFormatting sqref="AC33:AC39">
    <cfRule type="expression" dxfId="221" priority="125" stopIfTrue="1">
      <formula>AB33&lt;AC33</formula>
    </cfRule>
    <cfRule type="expression" dxfId="220" priority="126" stopIfTrue="1">
      <formula>MOD(AC33,50)&gt;0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Q45 AC33:AC39 U33:U38 Q33:Q36 M33:M35 I33:I35 E33:E36 AC23:AC27 U23:U24 Q23:Q25 M23:M24 I23:I25 E23:E24 AC11:AC15 U11:U17 Q11:Q13 M11:M15 I11:I12 E11:E13" xr:uid="{00000000-0002-0000-1400-000000000000}">
      <formula1>NOT(OR(D11&lt;E11,MOD(E11,50)&gt;0))</formula1>
    </dataValidation>
  </dataValidations>
  <hyperlinks>
    <hyperlink ref="C3" location="一番最初に入力して下さい!E7" tooltip="入力シートへ" display="一番最初に入力して下さい!E7" xr:uid="{00000000-0004-0000-1400-000000000000}"/>
    <hyperlink ref="C5" location="一番最初に入力して下さい!E8" tooltip="入力シートへ" display="一番最初に入力して下さい!E8" xr:uid="{00000000-0004-0000-1400-000001000000}"/>
    <hyperlink ref="I3" location="一番最初に入力して下さい!E5" tooltip="入力シートへ" display="一番最初に入力して下さい!E5" xr:uid="{00000000-0004-0000-1400-000002000000}"/>
    <hyperlink ref="P3" location="一番最初に入力して下さい!E9" tooltip="入力シートへ" display="一番最初に入力して下さい!E9" xr:uid="{00000000-0004-0000-1400-000003000000}"/>
    <hyperlink ref="I5" location="一番最初に入力して下さい!E11" tooltip="入力シートへ" display="一番最初に入力して下さい!E11" xr:uid="{00000000-0004-0000-1400-000004000000}"/>
    <hyperlink ref="O5" location="一番最初に入力して下さい!E12" tooltip="入力シートへ" display="一番最初に入力して下さい!E12" xr:uid="{00000000-0004-0000-1400-000005000000}"/>
    <hyperlink ref="S5" location="一番最初に入力して下さい!E13" tooltip="入力シートへ" display="一番最初に入力して下さい!E13" xr:uid="{00000000-0004-0000-1400-000006000000}"/>
    <hyperlink ref="C10" location="大阪府総部数合計表!B24" tooltip="集計シートへ" display="大阪府総部数合計表!B24" xr:uid="{00000000-0004-0000-1400-000063000000}"/>
    <hyperlink ref="C22" location="大阪府総部数合計表!B25" tooltip="集計シートへ" display="大阪府総部数合計表!B25" xr:uid="{00000000-0004-0000-1400-000064000000}"/>
    <hyperlink ref="C44" location="大阪府総部数合計表!B26" tooltip="集計シートへ" display="大阪府総部数合計表!B26" xr:uid="{00000000-0004-0000-1400-000065000000}"/>
    <hyperlink ref="C32" location="大阪府総部数合計表!B26" tooltip="集計シートへ" display="大阪府総部数合計表!B26" xr:uid="{00000000-0004-0000-1400-000066000000}"/>
  </hyperlinks>
  <printOptions horizontalCentered="1" verticalCentered="1"/>
  <pageMargins left="0" right="0" top="0" bottom="0" header="0" footer="0"/>
  <pageSetup paperSize="9" scale="65" orientation="landscape"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6DFFAF"/>
  </sheetPr>
  <dimension ref="A1:AI58"/>
  <sheetViews>
    <sheetView showGridLines="0" zoomScale="85" zoomScaleNormal="85" workbookViewId="0">
      <selection activeCell="T20" sqref="T20"/>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1976</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1977</v>
      </c>
      <c r="C11" s="305" t="s">
        <v>1978</v>
      </c>
      <c r="D11" s="194">
        <v>3900</v>
      </c>
      <c r="E11" s="162"/>
      <c r="F11" s="123"/>
      <c r="G11" s="123"/>
      <c r="H11" s="124"/>
      <c r="I11" s="125"/>
      <c r="J11" s="123" t="s">
        <v>1981</v>
      </c>
      <c r="K11" s="313" t="s">
        <v>2930</v>
      </c>
      <c r="L11" s="194">
        <v>3250</v>
      </c>
      <c r="M11" s="162"/>
      <c r="N11" s="126" t="s">
        <v>1983</v>
      </c>
      <c r="O11" s="309" t="s">
        <v>1984</v>
      </c>
      <c r="P11" s="194">
        <v>2850</v>
      </c>
      <c r="Q11" s="162"/>
      <c r="R11" s="123" t="s">
        <v>1991</v>
      </c>
      <c r="S11" s="313" t="s">
        <v>2936</v>
      </c>
      <c r="T11" s="124">
        <v>700</v>
      </c>
      <c r="U11" s="162"/>
      <c r="V11" s="127"/>
      <c r="W11" s="123"/>
      <c r="X11" s="124"/>
      <c r="Y11" s="125"/>
      <c r="Z11" s="127" t="s">
        <v>1993</v>
      </c>
      <c r="AA11" s="313" t="s">
        <v>2932</v>
      </c>
      <c r="AB11" s="124">
        <v>1750</v>
      </c>
      <c r="AC11" s="162"/>
      <c r="AD11" s="128" t="s">
        <v>198</v>
      </c>
    </row>
    <row r="12" spans="1:32" ht="16.5" customHeight="1">
      <c r="B12" s="174" t="s">
        <v>1979</v>
      </c>
      <c r="C12" s="306" t="s">
        <v>1980</v>
      </c>
      <c r="D12" s="190">
        <v>3800</v>
      </c>
      <c r="E12" s="163"/>
      <c r="F12" s="132"/>
      <c r="G12" s="127"/>
      <c r="H12" s="130"/>
      <c r="I12" s="131"/>
      <c r="J12" s="132" t="s">
        <v>1982</v>
      </c>
      <c r="K12" s="314" t="s">
        <v>2931</v>
      </c>
      <c r="L12" s="190">
        <v>2600</v>
      </c>
      <c r="M12" s="163"/>
      <c r="N12" s="132" t="s">
        <v>1985</v>
      </c>
      <c r="O12" s="307" t="s">
        <v>1986</v>
      </c>
      <c r="P12" s="135">
        <v>1450</v>
      </c>
      <c r="Q12" s="163"/>
      <c r="R12" s="132" t="s">
        <v>1992</v>
      </c>
      <c r="S12" s="314" t="s">
        <v>2937</v>
      </c>
      <c r="T12" s="130">
        <v>500</v>
      </c>
      <c r="U12" s="163"/>
      <c r="V12" s="127"/>
      <c r="W12" s="127"/>
      <c r="X12" s="130"/>
      <c r="Y12" s="131"/>
      <c r="Z12" s="127" t="s">
        <v>1994</v>
      </c>
      <c r="AA12" s="314" t="s">
        <v>2933</v>
      </c>
      <c r="AB12" s="130">
        <v>900</v>
      </c>
      <c r="AC12" s="163"/>
      <c r="AD12" s="133">
        <f>SUMIF(C9:Y9,D9,C31:Y31)</f>
        <v>22300</v>
      </c>
    </row>
    <row r="13" spans="1:32" ht="16.5" customHeight="1">
      <c r="B13" s="164" t="s">
        <v>148</v>
      </c>
      <c r="C13" s="132"/>
      <c r="D13" s="135"/>
      <c r="E13" s="131"/>
      <c r="F13" s="136"/>
      <c r="G13" s="127"/>
      <c r="H13" s="135"/>
      <c r="I13" s="131"/>
      <c r="J13" s="136"/>
      <c r="K13" s="132"/>
      <c r="L13" s="135"/>
      <c r="M13" s="131"/>
      <c r="N13" s="136" t="s">
        <v>1987</v>
      </c>
      <c r="O13" s="307" t="s">
        <v>1988</v>
      </c>
      <c r="P13" s="190">
        <v>2000</v>
      </c>
      <c r="Q13" s="163"/>
      <c r="R13" s="132"/>
      <c r="S13" s="132"/>
      <c r="T13" s="135"/>
      <c r="U13" s="131"/>
      <c r="V13" s="136"/>
      <c r="W13" s="127"/>
      <c r="X13" s="135"/>
      <c r="Y13" s="131"/>
      <c r="Z13" s="136"/>
      <c r="AA13" s="132"/>
      <c r="AB13" s="135"/>
      <c r="AC13" s="131"/>
      <c r="AD13" s="133"/>
    </row>
    <row r="14" spans="1:32" ht="16.5" customHeight="1">
      <c r="B14" s="129" t="s">
        <v>149</v>
      </c>
      <c r="C14" s="132"/>
      <c r="D14" s="135"/>
      <c r="E14" s="131"/>
      <c r="F14" s="136"/>
      <c r="G14" s="132"/>
      <c r="H14" s="135"/>
      <c r="I14" s="131"/>
      <c r="J14" s="136"/>
      <c r="K14" s="132"/>
      <c r="L14" s="135"/>
      <c r="M14" s="131"/>
      <c r="N14" s="136" t="s">
        <v>1989</v>
      </c>
      <c r="O14" s="307" t="s">
        <v>1990</v>
      </c>
      <c r="P14" s="135">
        <v>1250</v>
      </c>
      <c r="Q14" s="163"/>
      <c r="R14" s="132"/>
      <c r="S14" s="132"/>
      <c r="T14" s="135"/>
      <c r="U14" s="131"/>
      <c r="V14" s="136"/>
      <c r="W14" s="132"/>
      <c r="X14" s="135"/>
      <c r="Y14" s="131"/>
      <c r="Z14" s="136"/>
      <c r="AA14" s="132"/>
      <c r="AB14" s="135"/>
      <c r="AC14" s="131"/>
      <c r="AD14" s="133" t="s">
        <v>200</v>
      </c>
    </row>
    <row r="15" spans="1:32" ht="16.5" customHeight="1">
      <c r="B15" s="137"/>
      <c r="C15" s="132"/>
      <c r="D15" s="135"/>
      <c r="E15" s="131"/>
      <c r="F15" s="136"/>
      <c r="G15" s="132"/>
      <c r="H15" s="135"/>
      <c r="I15" s="131"/>
      <c r="J15" s="136"/>
      <c r="K15" s="132"/>
      <c r="L15" s="135"/>
      <c r="M15" s="131"/>
      <c r="N15" s="136"/>
      <c r="O15" s="132"/>
      <c r="P15" s="135"/>
      <c r="Q15" s="131"/>
      <c r="R15" s="132"/>
      <c r="S15" s="132"/>
      <c r="T15" s="135"/>
      <c r="U15" s="131"/>
      <c r="V15" s="136"/>
      <c r="W15" s="132"/>
      <c r="X15" s="135"/>
      <c r="Y15" s="131"/>
      <c r="Z15" s="136"/>
      <c r="AA15" s="132"/>
      <c r="AB15" s="135"/>
      <c r="AC15" s="131"/>
      <c r="AD15" s="170">
        <f>SUMIF(C9:Y9,E9,C31:Y31)</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AC31</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c r="S19" s="136"/>
      <c r="T19" s="143"/>
      <c r="U19" s="131"/>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c r="S20" s="136"/>
      <c r="T20" s="143"/>
      <c r="U20" s="131"/>
      <c r="V20" s="136"/>
      <c r="W20" s="136"/>
      <c r="X20" s="143"/>
      <c r="Y20" s="131"/>
      <c r="Z20" s="136"/>
      <c r="AA20" s="136"/>
      <c r="AB20" s="143"/>
      <c r="AC20" s="131"/>
      <c r="AD20" s="133"/>
      <c r="AF20" s="142"/>
    </row>
    <row r="21" spans="2:32" ht="16.5" customHeight="1">
      <c r="B21" s="134"/>
      <c r="C21" s="136"/>
      <c r="D21" s="143"/>
      <c r="E21" s="131"/>
      <c r="F21" s="136"/>
      <c r="G21" s="136"/>
      <c r="H21" s="143"/>
      <c r="I21" s="131"/>
      <c r="J21" s="136"/>
      <c r="K21" s="136"/>
      <c r="L21" s="143"/>
      <c r="M21" s="131"/>
      <c r="N21" s="136"/>
      <c r="O21" s="136"/>
      <c r="P21" s="143"/>
      <c r="Q21" s="131"/>
      <c r="R21" s="136"/>
      <c r="S21" s="136"/>
      <c r="T21" s="143"/>
      <c r="U21" s="131"/>
      <c r="V21" s="136"/>
      <c r="W21" s="136"/>
      <c r="X21" s="143"/>
      <c r="Y21" s="131"/>
      <c r="Z21" s="136"/>
      <c r="AA21" s="136"/>
      <c r="AB21" s="143"/>
      <c r="AC21" s="131"/>
      <c r="AD21" s="133"/>
      <c r="AF21" s="142"/>
    </row>
    <row r="22" spans="2:32" ht="16.5" customHeight="1">
      <c r="B22" s="134"/>
      <c r="C22" s="136"/>
      <c r="D22" s="143"/>
      <c r="E22" s="131"/>
      <c r="F22" s="136"/>
      <c r="G22" s="136"/>
      <c r="H22" s="143"/>
      <c r="I22" s="131"/>
      <c r="J22" s="136"/>
      <c r="K22" s="136"/>
      <c r="L22" s="143"/>
      <c r="M22" s="131"/>
      <c r="N22" s="136"/>
      <c r="O22" s="136"/>
      <c r="P22" s="143"/>
      <c r="Q22" s="131"/>
      <c r="R22" s="136"/>
      <c r="S22" s="136"/>
      <c r="T22" s="143"/>
      <c r="U22" s="131"/>
      <c r="V22" s="136"/>
      <c r="W22" s="136"/>
      <c r="X22" s="143"/>
      <c r="Y22" s="131"/>
      <c r="Z22" s="136"/>
      <c r="AA22" s="136"/>
      <c r="AB22" s="143"/>
      <c r="AC22" s="131"/>
      <c r="AD22" s="133"/>
      <c r="AF22" s="142"/>
    </row>
    <row r="23" spans="2:32" ht="16.5" customHeight="1">
      <c r="B23" s="134"/>
      <c r="C23" s="136"/>
      <c r="D23" s="143"/>
      <c r="E23" s="131"/>
      <c r="F23" s="136"/>
      <c r="G23" s="136"/>
      <c r="H23" s="143"/>
      <c r="I23" s="131"/>
      <c r="J23" s="136"/>
      <c r="K23" s="136"/>
      <c r="L23" s="143"/>
      <c r="M23" s="131"/>
      <c r="N23" s="136"/>
      <c r="O23" s="136"/>
      <c r="P23" s="143"/>
      <c r="Q23" s="131"/>
      <c r="R23" s="136"/>
      <c r="S23" s="136"/>
      <c r="T23" s="143"/>
      <c r="U23" s="131"/>
      <c r="V23" s="136"/>
      <c r="W23" s="136"/>
      <c r="X23" s="143"/>
      <c r="Y23" s="131"/>
      <c r="Z23" s="136"/>
      <c r="AA23" s="136"/>
      <c r="AB23" s="143"/>
      <c r="AC23" s="131"/>
      <c r="AD23" s="133"/>
      <c r="AF23" s="142"/>
    </row>
    <row r="24" spans="2:32" ht="16.5" customHeight="1">
      <c r="B24" s="134"/>
      <c r="C24" s="136"/>
      <c r="D24" s="143"/>
      <c r="E24" s="131"/>
      <c r="F24" s="136"/>
      <c r="G24" s="136"/>
      <c r="H24" s="143"/>
      <c r="I24" s="131"/>
      <c r="J24" s="136"/>
      <c r="K24" s="136"/>
      <c r="L24" s="143"/>
      <c r="M24" s="131"/>
      <c r="N24" s="136"/>
      <c r="O24" s="136"/>
      <c r="P24" s="143"/>
      <c r="Q24" s="131"/>
      <c r="R24" s="136"/>
      <c r="S24" s="136"/>
      <c r="T24" s="143"/>
      <c r="U24" s="131"/>
      <c r="V24" s="136"/>
      <c r="W24" s="136"/>
      <c r="X24" s="143"/>
      <c r="Y24" s="131"/>
      <c r="Z24" s="136"/>
      <c r="AA24" s="136"/>
      <c r="AB24" s="143"/>
      <c r="AC24" s="131"/>
      <c r="AD24" s="133"/>
      <c r="AF24" s="142"/>
    </row>
    <row r="25" spans="2:32" ht="16.5" customHeight="1">
      <c r="B25" s="134"/>
      <c r="C25" s="136"/>
      <c r="D25" s="143"/>
      <c r="E25" s="131"/>
      <c r="F25" s="136"/>
      <c r="G25" s="136"/>
      <c r="H25" s="143"/>
      <c r="I25" s="131"/>
      <c r="J25" s="136"/>
      <c r="K25" s="136"/>
      <c r="L25" s="143"/>
      <c r="M25" s="131"/>
      <c r="N25" s="136"/>
      <c r="O25" s="136"/>
      <c r="P25" s="143"/>
      <c r="Q25" s="131"/>
      <c r="R25" s="136"/>
      <c r="S25" s="136"/>
      <c r="T25" s="143"/>
      <c r="U25" s="131"/>
      <c r="V25" s="136"/>
      <c r="W25" s="136"/>
      <c r="X25" s="143"/>
      <c r="Y25" s="131"/>
      <c r="Z25" s="136"/>
      <c r="AA25" s="136"/>
      <c r="AB25" s="143"/>
      <c r="AC25" s="131"/>
      <c r="AD25" s="133"/>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c r="AA26" s="136"/>
      <c r="AB26" s="143"/>
      <c r="AC26" s="131"/>
      <c r="AD26" s="133"/>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c r="AA27" s="136"/>
      <c r="AB27" s="143"/>
      <c r="AC27" s="131"/>
      <c r="AD27" s="133"/>
    </row>
    <row r="28" spans="2:32" ht="16.5" customHeight="1">
      <c r="B28" s="134"/>
      <c r="C28" s="136"/>
      <c r="D28" s="143"/>
      <c r="E28" s="131"/>
      <c r="F28" s="136"/>
      <c r="G28" s="136"/>
      <c r="H28" s="143"/>
      <c r="I28" s="131"/>
      <c r="J28" s="136"/>
      <c r="K28" s="136"/>
      <c r="L28" s="143"/>
      <c r="M28" s="131"/>
      <c r="N28" s="136"/>
      <c r="O28" s="136"/>
      <c r="P28" s="143"/>
      <c r="Q28" s="131"/>
      <c r="R28" s="136"/>
      <c r="S28" s="136"/>
      <c r="T28" s="143"/>
      <c r="U28" s="131"/>
      <c r="V28" s="136"/>
      <c r="W28" s="136"/>
      <c r="X28" s="143"/>
      <c r="Y28" s="131"/>
      <c r="Z28" s="136"/>
      <c r="AA28" s="136"/>
      <c r="AB28" s="143"/>
      <c r="AC28" s="131"/>
      <c r="AD28" s="133"/>
    </row>
    <row r="29" spans="2:32" ht="16.5" customHeight="1">
      <c r="B29" s="144"/>
      <c r="C29" s="136"/>
      <c r="D29" s="143"/>
      <c r="E29" s="131"/>
      <c r="F29" s="136"/>
      <c r="G29" s="136"/>
      <c r="H29" s="143"/>
      <c r="I29" s="131"/>
      <c r="J29" s="136"/>
      <c r="K29" s="136"/>
      <c r="L29" s="143"/>
      <c r="M29" s="131"/>
      <c r="N29" s="136"/>
      <c r="O29" s="136"/>
      <c r="P29" s="143"/>
      <c r="Q29" s="131"/>
      <c r="R29" s="136"/>
      <c r="S29" s="136"/>
      <c r="T29" s="143"/>
      <c r="U29" s="131"/>
      <c r="V29" s="136"/>
      <c r="W29" s="136"/>
      <c r="X29" s="143"/>
      <c r="Y29" s="131"/>
      <c r="Z29" s="136"/>
      <c r="AA29" s="136"/>
      <c r="AB29" s="143"/>
      <c r="AC29" s="131"/>
      <c r="AD29" s="133"/>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33"/>
    </row>
    <row r="31" spans="2:32" ht="16.5" customHeight="1">
      <c r="B31" s="122" t="s">
        <v>146</v>
      </c>
      <c r="C31" s="136" t="s">
        <v>59</v>
      </c>
      <c r="D31" s="143">
        <f>SUM(D11:D30)</f>
        <v>7700</v>
      </c>
      <c r="E31" s="165">
        <f>SUM(E11:E30)</f>
        <v>0</v>
      </c>
      <c r="F31" s="136"/>
      <c r="G31" s="136"/>
      <c r="H31" s="143">
        <f>SUM(H11:H30)</f>
        <v>0</v>
      </c>
      <c r="I31" s="165">
        <f>SUM(I11:I30)</f>
        <v>0</v>
      </c>
      <c r="J31" s="136"/>
      <c r="K31" s="136"/>
      <c r="L31" s="143">
        <f>SUM(L11:L30)</f>
        <v>5850</v>
      </c>
      <c r="M31" s="165">
        <f>SUM(M11:M30)</f>
        <v>0</v>
      </c>
      <c r="N31" s="136"/>
      <c r="O31" s="136"/>
      <c r="P31" s="143">
        <f>SUM(P11:P30)</f>
        <v>7550</v>
      </c>
      <c r="Q31" s="165">
        <f>SUM(Q11:Q30)</f>
        <v>0</v>
      </c>
      <c r="R31" s="136"/>
      <c r="S31" s="136"/>
      <c r="T31" s="143">
        <f>SUM(T11:T30)</f>
        <v>1200</v>
      </c>
      <c r="U31" s="165">
        <f>SUM(U11:U30)</f>
        <v>0</v>
      </c>
      <c r="V31" s="136"/>
      <c r="W31" s="136"/>
      <c r="X31" s="143">
        <f>SUM(X11:X30)</f>
        <v>0</v>
      </c>
      <c r="Y31" s="165">
        <f>SUM(Y11:Y30)</f>
        <v>0</v>
      </c>
      <c r="Z31" s="136"/>
      <c r="AA31" s="136"/>
      <c r="AB31" s="143">
        <f>SUM(AB11:AB30)</f>
        <v>2650</v>
      </c>
      <c r="AC31" s="165">
        <f>SUM(AC11:AC30)</f>
        <v>0</v>
      </c>
      <c r="AD31" s="133"/>
      <c r="AF31" s="145"/>
    </row>
    <row r="32" spans="2:32" s="183" customFormat="1" ht="16.5" customHeight="1">
      <c r="B32" s="203"/>
      <c r="C32" s="196" t="s">
        <v>1995</v>
      </c>
      <c r="D32" s="169"/>
      <c r="E32" s="169"/>
      <c r="F32" s="197"/>
      <c r="G32" s="197"/>
      <c r="H32" s="169"/>
      <c r="I32" s="169"/>
      <c r="J32" s="197"/>
      <c r="K32" s="197"/>
      <c r="L32" s="169"/>
      <c r="M32" s="169"/>
      <c r="N32" s="197"/>
      <c r="O32" s="197"/>
      <c r="P32" s="169"/>
      <c r="Q32" s="169"/>
      <c r="R32" s="197"/>
      <c r="S32" s="197"/>
      <c r="T32" s="169"/>
      <c r="U32" s="169"/>
      <c r="V32" s="197"/>
      <c r="W32" s="197"/>
      <c r="X32" s="169"/>
      <c r="Y32" s="169"/>
      <c r="Z32" s="197"/>
      <c r="AA32" s="197"/>
      <c r="AB32" s="169"/>
      <c r="AC32" s="169"/>
      <c r="AD32" s="198"/>
    </row>
    <row r="33" spans="2:35" ht="16.5" customHeight="1">
      <c r="B33" s="174" t="s">
        <v>1996</v>
      </c>
      <c r="C33" s="305" t="s">
        <v>1997</v>
      </c>
      <c r="D33" s="167">
        <v>2000</v>
      </c>
      <c r="E33" s="172"/>
      <c r="F33" s="166" t="s">
        <v>1998</v>
      </c>
      <c r="G33" s="304" t="s">
        <v>1999</v>
      </c>
      <c r="H33" s="167">
        <v>1000</v>
      </c>
      <c r="I33" s="172"/>
      <c r="J33" s="166" t="s">
        <v>2000</v>
      </c>
      <c r="K33" s="309" t="s">
        <v>1997</v>
      </c>
      <c r="L33" s="194">
        <v>2700</v>
      </c>
      <c r="M33" s="172"/>
      <c r="N33" s="166" t="s">
        <v>2001</v>
      </c>
      <c r="O33" s="309" t="s">
        <v>2002</v>
      </c>
      <c r="P33" s="194">
        <v>1050</v>
      </c>
      <c r="Q33" s="172"/>
      <c r="R33" s="166" t="s">
        <v>2005</v>
      </c>
      <c r="S33" s="309" t="s">
        <v>2934</v>
      </c>
      <c r="T33" s="167">
        <v>450</v>
      </c>
      <c r="U33" s="172"/>
      <c r="V33" s="166"/>
      <c r="W33" s="166"/>
      <c r="X33" s="167"/>
      <c r="Y33" s="168"/>
      <c r="Z33" s="166" t="s">
        <v>2007</v>
      </c>
      <c r="AA33" s="309" t="s">
        <v>2934</v>
      </c>
      <c r="AB33" s="167">
        <v>5100</v>
      </c>
      <c r="AC33" s="172"/>
      <c r="AD33" s="133" t="s">
        <v>197</v>
      </c>
    </row>
    <row r="34" spans="2:35" ht="16.5" customHeight="1">
      <c r="B34" s="129"/>
      <c r="C34" s="136"/>
      <c r="D34" s="143"/>
      <c r="E34" s="131"/>
      <c r="F34" s="136"/>
      <c r="G34" s="136"/>
      <c r="H34" s="143"/>
      <c r="I34" s="131"/>
      <c r="J34" s="136"/>
      <c r="K34" s="136"/>
      <c r="L34" s="143"/>
      <c r="M34" s="131"/>
      <c r="N34" s="136" t="s">
        <v>2003</v>
      </c>
      <c r="O34" s="307" t="s">
        <v>2004</v>
      </c>
      <c r="P34" s="190">
        <v>1950</v>
      </c>
      <c r="Q34" s="163"/>
      <c r="R34" s="136" t="s">
        <v>2006</v>
      </c>
      <c r="S34" s="307" t="s">
        <v>2935</v>
      </c>
      <c r="T34" s="143">
        <v>150</v>
      </c>
      <c r="U34" s="163"/>
      <c r="V34" s="136"/>
      <c r="W34" s="136"/>
      <c r="X34" s="143"/>
      <c r="Y34" s="131"/>
      <c r="Z34" s="136" t="s">
        <v>2008</v>
      </c>
      <c r="AA34" s="307" t="s">
        <v>2935</v>
      </c>
      <c r="AB34" s="143">
        <v>150</v>
      </c>
      <c r="AC34" s="163"/>
      <c r="AD34" s="133">
        <f>SUMIF(C9:Y9,D9,C51:Y51)</f>
        <v>9300</v>
      </c>
    </row>
    <row r="35" spans="2:35" ht="16.5" customHeight="1">
      <c r="B35" s="129"/>
      <c r="C35" s="136"/>
      <c r="D35" s="143"/>
      <c r="E35" s="131"/>
      <c r="F35" s="136"/>
      <c r="G35" s="136"/>
      <c r="H35" s="143"/>
      <c r="I35" s="131"/>
      <c r="J35" s="136"/>
      <c r="K35" s="136"/>
      <c r="L35" s="143"/>
      <c r="M35" s="131"/>
      <c r="N35" s="136"/>
      <c r="O35" s="136"/>
      <c r="P35" s="143"/>
      <c r="Q35" s="131"/>
      <c r="R35" s="136"/>
      <c r="S35" s="136"/>
      <c r="T35" s="143"/>
      <c r="U35" s="131"/>
      <c r="V35" s="136"/>
      <c r="W35" s="136"/>
      <c r="X35" s="143"/>
      <c r="Y35" s="131"/>
      <c r="Z35" s="136"/>
      <c r="AA35" s="136"/>
      <c r="AB35" s="143"/>
      <c r="AC35" s="131"/>
      <c r="AD35" s="133"/>
    </row>
    <row r="36" spans="2:35" ht="16.5" customHeight="1">
      <c r="B36" s="134"/>
      <c r="C36" s="136"/>
      <c r="D36" s="143"/>
      <c r="E36" s="131"/>
      <c r="F36" s="136"/>
      <c r="G36" s="136"/>
      <c r="H36" s="143"/>
      <c r="I36" s="131"/>
      <c r="J36" s="136"/>
      <c r="K36" s="136"/>
      <c r="L36" s="143"/>
      <c r="M36" s="131"/>
      <c r="N36" s="136"/>
      <c r="O36" s="136"/>
      <c r="P36" s="143"/>
      <c r="Q36" s="131"/>
      <c r="R36" s="136"/>
      <c r="S36" s="136"/>
      <c r="T36" s="143"/>
      <c r="U36" s="131"/>
      <c r="V36" s="136"/>
      <c r="W36" s="136"/>
      <c r="X36" s="143"/>
      <c r="Y36" s="131"/>
      <c r="Z36" s="136"/>
      <c r="AA36" s="136"/>
      <c r="AB36" s="143"/>
      <c r="AC36" s="131"/>
      <c r="AD36" s="133" t="s">
        <v>199</v>
      </c>
    </row>
    <row r="37" spans="2:35" ht="16.5" customHeight="1">
      <c r="B37" s="134"/>
      <c r="C37" s="136"/>
      <c r="D37" s="143"/>
      <c r="E37" s="131"/>
      <c r="F37" s="136"/>
      <c r="G37" s="136"/>
      <c r="H37" s="143"/>
      <c r="I37" s="131"/>
      <c r="J37" s="136"/>
      <c r="K37" s="136"/>
      <c r="L37" s="143"/>
      <c r="M37" s="131"/>
      <c r="N37" s="136"/>
      <c r="O37" s="136"/>
      <c r="P37" s="143"/>
      <c r="Q37" s="131"/>
      <c r="R37" s="136"/>
      <c r="S37" s="136"/>
      <c r="T37" s="143"/>
      <c r="U37" s="131"/>
      <c r="V37" s="136"/>
      <c r="W37" s="136"/>
      <c r="X37" s="143"/>
      <c r="Y37" s="131"/>
      <c r="Z37" s="136"/>
      <c r="AA37" s="136"/>
      <c r="AB37" s="143"/>
      <c r="AC37" s="131"/>
      <c r="AD37" s="170">
        <f>SUMIF(C9:Y9,E9,C51:Y51)</f>
        <v>0</v>
      </c>
    </row>
    <row r="38" spans="2:35" ht="16.5" customHeight="1">
      <c r="B38" s="134"/>
      <c r="C38" s="136"/>
      <c r="D38" s="143"/>
      <c r="E38" s="131"/>
      <c r="F38" s="136"/>
      <c r="G38" s="136"/>
      <c r="H38" s="143"/>
      <c r="I38" s="131"/>
      <c r="J38" s="136"/>
      <c r="K38" s="136"/>
      <c r="L38" s="143"/>
      <c r="M38" s="131"/>
      <c r="N38" s="136"/>
      <c r="O38" s="136"/>
      <c r="P38" s="143"/>
      <c r="Q38" s="131"/>
      <c r="R38" s="136"/>
      <c r="S38" s="136"/>
      <c r="T38" s="143"/>
      <c r="U38" s="131"/>
      <c r="V38" s="136"/>
      <c r="W38" s="136"/>
      <c r="X38" s="143"/>
      <c r="Y38" s="131"/>
      <c r="Z38" s="136"/>
      <c r="AA38" s="136"/>
      <c r="AB38" s="143"/>
      <c r="AC38" s="131"/>
      <c r="AD38" s="171" t="s">
        <v>2502</v>
      </c>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c r="AA39" s="136"/>
      <c r="AB39" s="143"/>
      <c r="AC39" s="131"/>
      <c r="AD39" s="170">
        <f>AC51</f>
        <v>0</v>
      </c>
    </row>
    <row r="40" spans="2:35" ht="16.5" customHeight="1">
      <c r="B40" s="129"/>
      <c r="C40" s="136"/>
      <c r="D40" s="143"/>
      <c r="E40" s="131"/>
      <c r="F40" s="136"/>
      <c r="G40" s="136"/>
      <c r="H40" s="143"/>
      <c r="I40" s="131"/>
      <c r="J40" s="136"/>
      <c r="K40" s="136"/>
      <c r="L40" s="143"/>
      <c r="M40" s="131"/>
      <c r="N40" s="136"/>
      <c r="O40" s="136"/>
      <c r="P40" s="143"/>
      <c r="Q40" s="131"/>
      <c r="R40" s="136"/>
      <c r="S40" s="136"/>
      <c r="T40" s="143"/>
      <c r="U40" s="131"/>
      <c r="V40" s="136"/>
      <c r="W40" s="136"/>
      <c r="X40" s="143"/>
      <c r="Y40" s="131"/>
      <c r="Z40" s="136"/>
      <c r="AA40" s="136"/>
      <c r="AB40" s="143"/>
      <c r="AC40" s="131"/>
      <c r="AD40" s="133"/>
    </row>
    <row r="41" spans="2:35" ht="16.5" customHeight="1">
      <c r="B41" s="146"/>
      <c r="C41" s="136"/>
      <c r="D41" s="143"/>
      <c r="E41" s="131"/>
      <c r="F41" s="136"/>
      <c r="G41" s="136"/>
      <c r="H41" s="143"/>
      <c r="I41" s="131"/>
      <c r="J41" s="136"/>
      <c r="K41" s="136"/>
      <c r="L41" s="143"/>
      <c r="M41" s="131"/>
      <c r="N41" s="136"/>
      <c r="O41" s="136"/>
      <c r="P41" s="143"/>
      <c r="Q41" s="131"/>
      <c r="R41" s="136"/>
      <c r="S41" s="136"/>
      <c r="T41" s="143"/>
      <c r="U41" s="131"/>
      <c r="V41" s="136"/>
      <c r="W41" s="136"/>
      <c r="X41" s="143"/>
      <c r="Y41" s="131"/>
      <c r="Z41" s="136"/>
      <c r="AA41" s="136"/>
      <c r="AB41" s="143"/>
      <c r="AC41" s="131"/>
      <c r="AD41" s="133"/>
    </row>
    <row r="42" spans="2:35" ht="16.5" customHeight="1">
      <c r="B42" s="121"/>
      <c r="C42" s="136"/>
      <c r="D42" s="143"/>
      <c r="E42" s="131"/>
      <c r="F42" s="136"/>
      <c r="G42" s="136"/>
      <c r="H42" s="143"/>
      <c r="I42" s="131"/>
      <c r="J42" s="136"/>
      <c r="K42" s="136"/>
      <c r="L42" s="143"/>
      <c r="M42" s="131"/>
      <c r="N42" s="136"/>
      <c r="O42" s="136"/>
      <c r="P42" s="143"/>
      <c r="Q42" s="131"/>
      <c r="R42" s="136"/>
      <c r="S42" s="136"/>
      <c r="T42" s="143"/>
      <c r="U42" s="131"/>
      <c r="V42" s="136"/>
      <c r="W42" s="136"/>
      <c r="X42" s="143"/>
      <c r="Y42" s="131"/>
      <c r="Z42" s="136"/>
      <c r="AA42" s="136"/>
      <c r="AB42" s="143"/>
      <c r="AC42" s="131"/>
      <c r="AD42" s="133"/>
    </row>
    <row r="43" spans="2:35" ht="16.5" customHeight="1">
      <c r="B43" s="122" t="s">
        <v>146</v>
      </c>
      <c r="C43" s="136"/>
      <c r="D43" s="143"/>
      <c r="E43" s="131"/>
      <c r="F43" s="136"/>
      <c r="G43" s="136"/>
      <c r="H43" s="143"/>
      <c r="I43" s="131"/>
      <c r="J43" s="136"/>
      <c r="K43" s="136"/>
      <c r="L43" s="143"/>
      <c r="M43" s="131"/>
      <c r="N43" s="136"/>
      <c r="O43" s="136"/>
      <c r="P43" s="143"/>
      <c r="Q43" s="131"/>
      <c r="R43" s="136"/>
      <c r="S43" s="136"/>
      <c r="T43" s="143"/>
      <c r="U43" s="131"/>
      <c r="V43" s="136"/>
      <c r="W43" s="136"/>
      <c r="X43" s="143"/>
      <c r="Y43" s="131"/>
      <c r="Z43" s="136"/>
      <c r="AA43" s="136"/>
      <c r="AB43" s="143"/>
      <c r="AC43" s="131"/>
      <c r="AD43" s="133"/>
    </row>
    <row r="44" spans="2:35" ht="16.5" customHeight="1">
      <c r="B44" s="129" t="s">
        <v>150</v>
      </c>
      <c r="C44" s="136"/>
      <c r="D44" s="143"/>
      <c r="E44" s="131"/>
      <c r="F44" s="136"/>
      <c r="G44" s="136"/>
      <c r="H44" s="143"/>
      <c r="I44" s="131"/>
      <c r="J44" s="136"/>
      <c r="K44" s="136"/>
      <c r="L44" s="143"/>
      <c r="M44" s="131"/>
      <c r="N44" s="136"/>
      <c r="O44" s="136"/>
      <c r="P44" s="143"/>
      <c r="Q44" s="131"/>
      <c r="R44" s="136"/>
      <c r="S44" s="136"/>
      <c r="T44" s="143"/>
      <c r="U44" s="131"/>
      <c r="V44" s="136"/>
      <c r="W44" s="136"/>
      <c r="X44" s="143"/>
      <c r="Y44" s="131"/>
      <c r="Z44" s="136"/>
      <c r="AA44" s="136"/>
      <c r="AB44" s="143"/>
      <c r="AC44" s="131"/>
      <c r="AD44" s="133"/>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SUM(D33:D50)</f>
        <v>2000</v>
      </c>
      <c r="E51" s="150">
        <f>SUM(E33:E50)</f>
        <v>0</v>
      </c>
      <c r="F51" s="144">
        <f t="shared" ref="F51:Z51" si="0">SUM(F43:F50)</f>
        <v>0</v>
      </c>
      <c r="G51" s="144"/>
      <c r="H51" s="149">
        <f>SUM(H33:H50)</f>
        <v>1000</v>
      </c>
      <c r="I51" s="150">
        <f>SUM(I33:I50)</f>
        <v>0</v>
      </c>
      <c r="J51" s="146">
        <f t="shared" si="0"/>
        <v>0</v>
      </c>
      <c r="K51" s="144"/>
      <c r="L51" s="149">
        <f>SUM(L33:L50)</f>
        <v>2700</v>
      </c>
      <c r="M51" s="150">
        <f>SUM(M33:M50)</f>
        <v>0</v>
      </c>
      <c r="N51" s="144">
        <f t="shared" si="0"/>
        <v>0</v>
      </c>
      <c r="O51" s="144"/>
      <c r="P51" s="149">
        <f>SUM(P33:P50)</f>
        <v>3000</v>
      </c>
      <c r="Q51" s="150">
        <f>SUM(Q33:Q50)</f>
        <v>0</v>
      </c>
      <c r="R51" s="144">
        <f t="shared" si="0"/>
        <v>0</v>
      </c>
      <c r="S51" s="144"/>
      <c r="T51" s="149">
        <f>SUM(T33:T50)</f>
        <v>600</v>
      </c>
      <c r="U51" s="150">
        <f>SUM(U33:U50)</f>
        <v>0</v>
      </c>
      <c r="V51" s="144">
        <f t="shared" si="0"/>
        <v>0</v>
      </c>
      <c r="W51" s="144"/>
      <c r="X51" s="149">
        <f>SUM(X33:X50)</f>
        <v>0</v>
      </c>
      <c r="Y51" s="150">
        <f>SUM(Y33:Y50)</f>
        <v>0</v>
      </c>
      <c r="Z51" s="144">
        <f t="shared" si="0"/>
        <v>0</v>
      </c>
      <c r="AA51" s="144"/>
      <c r="AB51" s="149">
        <f>SUM(AB33:AB50)</f>
        <v>5250</v>
      </c>
      <c r="AC51" s="150">
        <f>SUM(AC33:AC50)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2">
    <cfRule type="expression" dxfId="219" priority="1" stopIfTrue="1">
      <formula>D11&lt;E11</formula>
    </cfRule>
    <cfRule type="expression" dxfId="218" priority="2" stopIfTrue="1">
      <formula>MOD(E11,50)&gt;0</formula>
    </cfRule>
  </conditionalFormatting>
  <conditionalFormatting sqref="E33">
    <cfRule type="expression" dxfId="217" priority="25" stopIfTrue="1">
      <formula>D33&lt;E33</formula>
    </cfRule>
    <cfRule type="expression" dxfId="216" priority="26" stopIfTrue="1">
      <formula>MOD(E33,50)&gt;0</formula>
    </cfRule>
  </conditionalFormatting>
  <conditionalFormatting sqref="I33">
    <cfRule type="expression" dxfId="215" priority="27" stopIfTrue="1">
      <formula>H33&lt;I33</formula>
    </cfRule>
    <cfRule type="expression" dxfId="214" priority="28" stopIfTrue="1">
      <formula>MOD(I33,50)&gt;0</formula>
    </cfRule>
  </conditionalFormatting>
  <conditionalFormatting sqref="M11:M12">
    <cfRule type="expression" dxfId="213" priority="5" stopIfTrue="1">
      <formula>L11&lt;M11</formula>
    </cfRule>
    <cfRule type="expression" dxfId="212" priority="6" stopIfTrue="1">
      <formula>MOD(M11,50)&gt;0</formula>
    </cfRule>
  </conditionalFormatting>
  <conditionalFormatting sqref="M33">
    <cfRule type="expression" dxfId="211" priority="29" stopIfTrue="1">
      <formula>L33&lt;M33</formula>
    </cfRule>
    <cfRule type="expression" dxfId="210" priority="30" stopIfTrue="1">
      <formula>MOD(M33,50)&gt;0</formula>
    </cfRule>
  </conditionalFormatting>
  <conditionalFormatting sqref="Q11:Q14">
    <cfRule type="expression" dxfId="209" priority="9" stopIfTrue="1">
      <formula>P11&lt;Q11</formula>
    </cfRule>
    <cfRule type="expression" dxfId="208" priority="10" stopIfTrue="1">
      <formula>MOD(Q11,50)&gt;0</formula>
    </cfRule>
  </conditionalFormatting>
  <conditionalFormatting sqref="Q33:Q34">
    <cfRule type="expression" dxfId="207" priority="31" stopIfTrue="1">
      <formula>P33&lt;Q33</formula>
    </cfRule>
    <cfRule type="expression" dxfId="206" priority="32" stopIfTrue="1">
      <formula>MOD(Q33,50)&gt;0</formula>
    </cfRule>
  </conditionalFormatting>
  <conditionalFormatting sqref="U11:U12">
    <cfRule type="expression" dxfId="205" priority="17" stopIfTrue="1">
      <formula>T11&lt;U11</formula>
    </cfRule>
    <cfRule type="expression" dxfId="204" priority="18" stopIfTrue="1">
      <formula>MOD(U11,50)&gt;0</formula>
    </cfRule>
  </conditionalFormatting>
  <conditionalFormatting sqref="U33:U34">
    <cfRule type="expression" dxfId="203" priority="35" stopIfTrue="1">
      <formula>T33&lt;U33</formula>
    </cfRule>
    <cfRule type="expression" dxfId="202" priority="36" stopIfTrue="1">
      <formula>MOD(U33,50)&gt;0</formula>
    </cfRule>
  </conditionalFormatting>
  <conditionalFormatting sqref="AC11:AC12">
    <cfRule type="expression" dxfId="201" priority="21" stopIfTrue="1">
      <formula>AB11&lt;AC11</formula>
    </cfRule>
    <cfRule type="expression" dxfId="200" priority="22" stopIfTrue="1">
      <formula>MOD(AC11,50)&gt;0</formula>
    </cfRule>
  </conditionalFormatting>
  <conditionalFormatting sqref="AC33:AC34">
    <cfRule type="expression" dxfId="199" priority="39" stopIfTrue="1">
      <formula>AB33&lt;AC33</formula>
    </cfRule>
    <cfRule type="expression" dxfId="198" priority="40" stopIfTrue="1">
      <formula>MOD(AC33,50)&gt;0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33:AC34 U33:U34 Q33:Q34 M33 I33 E33 AC11:AC12 U11:U12 Q11:Q14 M11:M12 E11:E12" xr:uid="{00000000-0002-0000-1500-000000000000}">
      <formula1>NOT(OR(D11&lt;E11,MOD(E11,50)&gt;0))</formula1>
    </dataValidation>
  </dataValidations>
  <hyperlinks>
    <hyperlink ref="C3" location="一番最初に入力して下さい!E7" tooltip="入力シートへ" display="一番最初に入力して下さい!E7" xr:uid="{00000000-0004-0000-1500-000000000000}"/>
    <hyperlink ref="C5" location="一番最初に入力して下さい!E8" tooltip="入力シートへ" display="一番最初に入力して下さい!E8" xr:uid="{00000000-0004-0000-1500-000001000000}"/>
    <hyperlink ref="I3" location="一番最初に入力して下さい!E5" tooltip="入力シートへ" display="一番最初に入力して下さい!E5" xr:uid="{00000000-0004-0000-1500-000002000000}"/>
    <hyperlink ref="P3" location="一番最初に入力して下さい!E9" tooltip="入力シートへ" display="一番最初に入力して下さい!E9" xr:uid="{00000000-0004-0000-1500-000003000000}"/>
    <hyperlink ref="I5" location="一番最初に入力して下さい!E11" tooltip="入力シートへ" display="一番最初に入力して下さい!E11" xr:uid="{00000000-0004-0000-1500-000004000000}"/>
    <hyperlink ref="O5" location="一番最初に入力して下さい!E12" tooltip="入力シートへ" display="一番最初に入力して下さい!E12" xr:uid="{00000000-0004-0000-1500-000005000000}"/>
    <hyperlink ref="S5" location="一番最初に入力して下さい!E13" tooltip="入力シートへ" display="一番最初に入力して下さい!E13" xr:uid="{00000000-0004-0000-1500-000006000000}"/>
    <hyperlink ref="C10" location="大阪府総部数合計表!B27" tooltip="集計シートへ" display="大阪府総部数合計表!B27" xr:uid="{00000000-0004-0000-1500-000025000000}"/>
    <hyperlink ref="C32" location="大阪府総部数合計表!B28" tooltip="集計シートへ" display="大阪府総部数合計表!B28" xr:uid="{00000000-0004-0000-1500-000026000000}"/>
  </hyperlinks>
  <printOptions horizontalCentered="1" verticalCentered="1"/>
  <pageMargins left="0" right="0" top="0" bottom="0" header="0" footer="0"/>
  <pageSetup paperSize="9" scale="65" orientation="landscape"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6DFFAF"/>
  </sheetPr>
  <dimension ref="A1:AI58"/>
  <sheetViews>
    <sheetView showGridLines="0" zoomScale="85" zoomScaleNormal="85" workbookViewId="0">
      <selection activeCell="S47" sqref="S47"/>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2009</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2010</v>
      </c>
      <c r="C11" s="305" t="s">
        <v>2011</v>
      </c>
      <c r="D11" s="124">
        <v>1500</v>
      </c>
      <c r="E11" s="162"/>
      <c r="F11" s="123" t="s">
        <v>2016</v>
      </c>
      <c r="G11" s="309" t="s">
        <v>2017</v>
      </c>
      <c r="H11" s="124">
        <v>1300</v>
      </c>
      <c r="I11" s="162"/>
      <c r="J11" s="123" t="s">
        <v>2021</v>
      </c>
      <c r="K11" s="309" t="s">
        <v>2022</v>
      </c>
      <c r="L11" s="194">
        <v>2450</v>
      </c>
      <c r="M11" s="162"/>
      <c r="N11" s="126" t="s">
        <v>2031</v>
      </c>
      <c r="O11" s="309" t="s">
        <v>2013</v>
      </c>
      <c r="P11" s="194">
        <v>950</v>
      </c>
      <c r="Q11" s="162"/>
      <c r="R11" s="123" t="s">
        <v>2038</v>
      </c>
      <c r="S11" s="317" t="s">
        <v>2938</v>
      </c>
      <c r="T11" s="124">
        <v>250</v>
      </c>
      <c r="U11" s="162"/>
      <c r="V11" s="127"/>
      <c r="W11" s="123"/>
      <c r="X11" s="124"/>
      <c r="Y11" s="125"/>
      <c r="Z11" s="127" t="s">
        <v>2047</v>
      </c>
      <c r="AA11" s="311" t="s">
        <v>2941</v>
      </c>
      <c r="AB11" s="124">
        <v>2400</v>
      </c>
      <c r="AC11" s="162"/>
      <c r="AD11" s="128" t="s">
        <v>198</v>
      </c>
    </row>
    <row r="12" spans="1:32" ht="16.5" customHeight="1">
      <c r="B12" s="174" t="s">
        <v>2012</v>
      </c>
      <c r="C12" s="306" t="s">
        <v>2013</v>
      </c>
      <c r="D12" s="190">
        <v>1250</v>
      </c>
      <c r="E12" s="163"/>
      <c r="F12" s="132" t="s">
        <v>2018</v>
      </c>
      <c r="G12" s="307" t="s">
        <v>2019</v>
      </c>
      <c r="H12" s="130">
        <v>1200</v>
      </c>
      <c r="I12" s="163"/>
      <c r="J12" s="132" t="s">
        <v>2023</v>
      </c>
      <c r="K12" s="307" t="s">
        <v>2024</v>
      </c>
      <c r="L12" s="190">
        <v>2100</v>
      </c>
      <c r="M12" s="163"/>
      <c r="N12" s="132" t="s">
        <v>2032</v>
      </c>
      <c r="O12" s="307" t="s">
        <v>2033</v>
      </c>
      <c r="P12" s="190">
        <v>700</v>
      </c>
      <c r="Q12" s="163"/>
      <c r="R12" s="132" t="s">
        <v>2039</v>
      </c>
      <c r="S12" s="314" t="s">
        <v>2939</v>
      </c>
      <c r="T12" s="130">
        <v>450</v>
      </c>
      <c r="U12" s="163"/>
      <c r="V12" s="127"/>
      <c r="W12" s="127"/>
      <c r="X12" s="130"/>
      <c r="Y12" s="131"/>
      <c r="Z12" s="127" t="s">
        <v>2048</v>
      </c>
      <c r="AA12" s="307" t="s">
        <v>2939</v>
      </c>
      <c r="AB12" s="130">
        <v>700</v>
      </c>
      <c r="AC12" s="163"/>
      <c r="AD12" s="133">
        <f>SUMIF(C9:Y9,D9,C25:Y25)</f>
        <v>28050</v>
      </c>
    </row>
    <row r="13" spans="1:32" ht="16.5" customHeight="1">
      <c r="B13" s="164" t="s">
        <v>2014</v>
      </c>
      <c r="C13" s="306" t="s">
        <v>2015</v>
      </c>
      <c r="D13" s="190">
        <v>1250</v>
      </c>
      <c r="E13" s="163"/>
      <c r="F13" s="136" t="s">
        <v>2020</v>
      </c>
      <c r="G13" s="307" t="s">
        <v>2013</v>
      </c>
      <c r="H13" s="135">
        <v>1550</v>
      </c>
      <c r="I13" s="163"/>
      <c r="J13" s="136" t="s">
        <v>2025</v>
      </c>
      <c r="K13" s="307" t="s">
        <v>2026</v>
      </c>
      <c r="L13" s="190">
        <v>2550</v>
      </c>
      <c r="M13" s="163"/>
      <c r="N13" s="136" t="s">
        <v>2034</v>
      </c>
      <c r="O13" s="307" t="s">
        <v>2019</v>
      </c>
      <c r="P13" s="190">
        <v>950</v>
      </c>
      <c r="Q13" s="163"/>
      <c r="R13" s="132" t="s">
        <v>2040</v>
      </c>
      <c r="S13" s="314" t="s">
        <v>2940</v>
      </c>
      <c r="T13" s="135">
        <v>300</v>
      </c>
      <c r="U13" s="163"/>
      <c r="V13" s="136"/>
      <c r="W13" s="127"/>
      <c r="X13" s="135"/>
      <c r="Y13" s="131"/>
      <c r="Z13" s="136" t="s">
        <v>2049</v>
      </c>
      <c r="AA13" s="307" t="s">
        <v>2940</v>
      </c>
      <c r="AB13" s="135">
        <v>2950</v>
      </c>
      <c r="AC13" s="163"/>
      <c r="AD13" s="133"/>
    </row>
    <row r="14" spans="1:32" ht="16.5" customHeight="1">
      <c r="B14" s="129" t="s">
        <v>149</v>
      </c>
      <c r="C14" s="132"/>
      <c r="D14" s="135"/>
      <c r="E14" s="131"/>
      <c r="F14" s="136"/>
      <c r="G14" s="132"/>
      <c r="H14" s="135"/>
      <c r="I14" s="131"/>
      <c r="J14" s="136" t="s">
        <v>2027</v>
      </c>
      <c r="K14" s="307" t="s">
        <v>2028</v>
      </c>
      <c r="L14" s="190">
        <v>1700</v>
      </c>
      <c r="M14" s="163"/>
      <c r="N14" s="136" t="s">
        <v>2035</v>
      </c>
      <c r="O14" s="307" t="s">
        <v>2026</v>
      </c>
      <c r="P14" s="135">
        <v>2050</v>
      </c>
      <c r="Q14" s="163"/>
      <c r="R14" s="132" t="s">
        <v>2041</v>
      </c>
      <c r="S14" s="314" t="s">
        <v>2952</v>
      </c>
      <c r="T14" s="135">
        <v>200</v>
      </c>
      <c r="U14" s="163"/>
      <c r="V14" s="136"/>
      <c r="W14" s="132"/>
      <c r="X14" s="135"/>
      <c r="Y14" s="131"/>
      <c r="Z14" s="136" t="s">
        <v>2050</v>
      </c>
      <c r="AA14" s="307" t="s">
        <v>2946</v>
      </c>
      <c r="AB14" s="135">
        <v>600</v>
      </c>
      <c r="AC14" s="163"/>
      <c r="AD14" s="133" t="s">
        <v>200</v>
      </c>
    </row>
    <row r="15" spans="1:32" ht="16.5" customHeight="1">
      <c r="B15" s="137"/>
      <c r="C15" s="132"/>
      <c r="D15" s="135"/>
      <c r="E15" s="131"/>
      <c r="F15" s="136"/>
      <c r="G15" s="132"/>
      <c r="H15" s="135"/>
      <c r="I15" s="131"/>
      <c r="J15" s="136" t="s">
        <v>2029</v>
      </c>
      <c r="K15" s="307" t="s">
        <v>2015</v>
      </c>
      <c r="L15" s="190">
        <v>1400</v>
      </c>
      <c r="M15" s="163"/>
      <c r="N15" s="136" t="s">
        <v>2036</v>
      </c>
      <c r="O15" s="307" t="s">
        <v>2037</v>
      </c>
      <c r="P15" s="135">
        <v>1650</v>
      </c>
      <c r="Q15" s="163"/>
      <c r="R15" s="132" t="s">
        <v>2042</v>
      </c>
      <c r="S15" s="314" t="s">
        <v>2953</v>
      </c>
      <c r="T15" s="135">
        <v>200</v>
      </c>
      <c r="U15" s="163"/>
      <c r="V15" s="136"/>
      <c r="W15" s="132"/>
      <c r="X15" s="135"/>
      <c r="Y15" s="131"/>
      <c r="Z15" s="136" t="s">
        <v>2051</v>
      </c>
      <c r="AA15" s="307" t="s">
        <v>2947</v>
      </c>
      <c r="AB15" s="135">
        <v>900</v>
      </c>
      <c r="AC15" s="163"/>
      <c r="AD15" s="170">
        <f>SUMIF(C9:Y9,E9,C25:Y25)</f>
        <v>0</v>
      </c>
    </row>
    <row r="16" spans="1:32" ht="16.5" customHeight="1">
      <c r="B16" s="129"/>
      <c r="C16" s="132"/>
      <c r="D16" s="135"/>
      <c r="E16" s="131"/>
      <c r="F16" s="136"/>
      <c r="G16" s="132"/>
      <c r="H16" s="135"/>
      <c r="I16" s="131"/>
      <c r="J16" s="132" t="s">
        <v>2030</v>
      </c>
      <c r="K16" s="307" t="s">
        <v>2017</v>
      </c>
      <c r="L16" s="190">
        <v>1550</v>
      </c>
      <c r="M16" s="163"/>
      <c r="N16" s="136"/>
      <c r="O16" s="132"/>
      <c r="P16" s="135"/>
      <c r="Q16" s="131"/>
      <c r="R16" s="138" t="s">
        <v>2043</v>
      </c>
      <c r="S16" s="314" t="s">
        <v>2954</v>
      </c>
      <c r="T16" s="135">
        <v>150</v>
      </c>
      <c r="U16" s="163"/>
      <c r="V16" s="132"/>
      <c r="W16" s="132"/>
      <c r="X16" s="135"/>
      <c r="Y16" s="131"/>
      <c r="Z16" s="132" t="s">
        <v>2052</v>
      </c>
      <c r="AA16" s="307" t="s">
        <v>2948</v>
      </c>
      <c r="AB16" s="135">
        <v>500</v>
      </c>
      <c r="AC16" s="163"/>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t="s">
        <v>2044</v>
      </c>
      <c r="S17" s="316" t="s">
        <v>2955</v>
      </c>
      <c r="T17" s="135">
        <v>150</v>
      </c>
      <c r="U17" s="163"/>
      <c r="V17" s="136"/>
      <c r="W17" s="132"/>
      <c r="X17" s="135"/>
      <c r="Y17" s="131"/>
      <c r="Z17" s="136"/>
      <c r="AA17" s="132"/>
      <c r="AB17" s="135"/>
      <c r="AC17" s="131"/>
      <c r="AD17" s="170">
        <f>AC25</f>
        <v>0</v>
      </c>
      <c r="AF17" s="141"/>
    </row>
    <row r="18" spans="2:32" ht="16.5" customHeight="1">
      <c r="B18" s="129"/>
      <c r="C18" s="132"/>
      <c r="D18" s="135"/>
      <c r="E18" s="131"/>
      <c r="F18" s="136"/>
      <c r="G18" s="132"/>
      <c r="H18" s="135"/>
      <c r="I18" s="131"/>
      <c r="J18" s="132"/>
      <c r="K18" s="132"/>
      <c r="L18" s="135"/>
      <c r="M18" s="131"/>
      <c r="N18" s="132"/>
      <c r="O18" s="132"/>
      <c r="P18" s="135"/>
      <c r="Q18" s="131"/>
      <c r="R18" s="132" t="s">
        <v>2045</v>
      </c>
      <c r="S18" s="314" t="s">
        <v>2956</v>
      </c>
      <c r="T18" s="135">
        <v>100</v>
      </c>
      <c r="U18" s="163"/>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t="s">
        <v>2046</v>
      </c>
      <c r="S19" s="314" t="s">
        <v>2957</v>
      </c>
      <c r="T19" s="143">
        <v>150</v>
      </c>
      <c r="U19" s="163"/>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c r="S20" s="136"/>
      <c r="T20" s="143"/>
      <c r="U20" s="131"/>
      <c r="V20" s="136"/>
      <c r="W20" s="136"/>
      <c r="X20" s="143"/>
      <c r="Y20" s="131"/>
      <c r="Z20" s="136"/>
      <c r="AA20" s="136"/>
      <c r="AB20" s="143"/>
      <c r="AC20" s="131"/>
      <c r="AD20" s="133"/>
      <c r="AF20" s="142"/>
    </row>
    <row r="21" spans="2:32" ht="16.5" customHeight="1">
      <c r="B21" s="134"/>
      <c r="C21" s="136"/>
      <c r="D21" s="143"/>
      <c r="E21" s="131"/>
      <c r="F21" s="136"/>
      <c r="G21" s="136"/>
      <c r="H21" s="143"/>
      <c r="I21" s="131"/>
      <c r="J21" s="136"/>
      <c r="K21" s="136"/>
      <c r="L21" s="143"/>
      <c r="M21" s="131"/>
      <c r="N21" s="136"/>
      <c r="O21" s="136"/>
      <c r="P21" s="143"/>
      <c r="Q21" s="131"/>
      <c r="R21" s="136"/>
      <c r="S21" s="136"/>
      <c r="T21" s="143"/>
      <c r="U21" s="131"/>
      <c r="V21" s="136"/>
      <c r="W21" s="136"/>
      <c r="X21" s="143"/>
      <c r="Y21" s="131"/>
      <c r="Z21" s="136"/>
      <c r="AA21" s="136"/>
      <c r="AB21" s="143"/>
      <c r="AC21" s="131"/>
      <c r="AD21" s="133"/>
      <c r="AF21" s="142"/>
    </row>
    <row r="22" spans="2:32" ht="16.5" customHeight="1">
      <c r="B22" s="134"/>
      <c r="C22" s="136"/>
      <c r="D22" s="143"/>
      <c r="E22" s="131"/>
      <c r="F22" s="136"/>
      <c r="G22" s="136"/>
      <c r="H22" s="143"/>
      <c r="I22" s="131"/>
      <c r="J22" s="136"/>
      <c r="K22" s="136"/>
      <c r="L22" s="143"/>
      <c r="M22" s="131"/>
      <c r="N22" s="136"/>
      <c r="O22" s="136"/>
      <c r="P22" s="143"/>
      <c r="Q22" s="131"/>
      <c r="R22" s="136"/>
      <c r="S22" s="136"/>
      <c r="T22" s="143"/>
      <c r="U22" s="131"/>
      <c r="V22" s="136"/>
      <c r="W22" s="136"/>
      <c r="X22" s="143"/>
      <c r="Y22" s="131"/>
      <c r="Z22" s="136"/>
      <c r="AA22" s="136"/>
      <c r="AB22" s="143"/>
      <c r="AC22" s="131"/>
      <c r="AD22" s="133"/>
      <c r="AF22" s="142"/>
    </row>
    <row r="23" spans="2:32" ht="16.5" customHeight="1">
      <c r="B23" s="134"/>
      <c r="C23" s="136"/>
      <c r="D23" s="143"/>
      <c r="E23" s="131"/>
      <c r="F23" s="136"/>
      <c r="G23" s="136"/>
      <c r="H23" s="143"/>
      <c r="I23" s="131"/>
      <c r="J23" s="136"/>
      <c r="K23" s="136"/>
      <c r="L23" s="143"/>
      <c r="M23" s="131"/>
      <c r="N23" s="136"/>
      <c r="O23" s="136"/>
      <c r="P23" s="143"/>
      <c r="Q23" s="131"/>
      <c r="R23" s="136"/>
      <c r="S23" s="136"/>
      <c r="T23" s="143"/>
      <c r="U23" s="131"/>
      <c r="V23" s="136"/>
      <c r="W23" s="136"/>
      <c r="X23" s="143"/>
      <c r="Y23" s="131"/>
      <c r="Z23" s="136"/>
      <c r="AA23" s="136"/>
      <c r="AB23" s="143"/>
      <c r="AC23" s="131"/>
      <c r="AD23" s="133"/>
      <c r="AF23" s="142"/>
    </row>
    <row r="24" spans="2:32" ht="16.5" customHeight="1">
      <c r="B24" s="134"/>
      <c r="C24" s="136"/>
      <c r="D24" s="143"/>
      <c r="E24" s="131"/>
      <c r="F24" s="136"/>
      <c r="G24" s="136"/>
      <c r="H24" s="143"/>
      <c r="I24" s="131"/>
      <c r="J24" s="136"/>
      <c r="K24" s="136"/>
      <c r="L24" s="143"/>
      <c r="M24" s="131"/>
      <c r="N24" s="136"/>
      <c r="O24" s="136"/>
      <c r="P24" s="143"/>
      <c r="Q24" s="131"/>
      <c r="R24" s="136"/>
      <c r="S24" s="136"/>
      <c r="T24" s="143"/>
      <c r="U24" s="131"/>
      <c r="V24" s="136"/>
      <c r="W24" s="136"/>
      <c r="X24" s="143"/>
      <c r="Y24" s="131"/>
      <c r="Z24" s="136"/>
      <c r="AA24" s="136"/>
      <c r="AB24" s="143"/>
      <c r="AC24" s="131"/>
      <c r="AD24" s="133"/>
      <c r="AF24" s="142"/>
    </row>
    <row r="25" spans="2:32" ht="16.5" customHeight="1">
      <c r="B25" s="134"/>
      <c r="C25" s="136" t="s">
        <v>59</v>
      </c>
      <c r="D25" s="143">
        <f>SUM(D11:D24)</f>
        <v>4000</v>
      </c>
      <c r="E25" s="165">
        <f>SUM(E11:E24)</f>
        <v>0</v>
      </c>
      <c r="F25" s="136"/>
      <c r="G25" s="136"/>
      <c r="H25" s="143">
        <f>SUM(H11:H24)</f>
        <v>4050</v>
      </c>
      <c r="I25" s="165">
        <f>SUM(I11:I24)</f>
        <v>0</v>
      </c>
      <c r="J25" s="136"/>
      <c r="K25" s="136"/>
      <c r="L25" s="143">
        <f>SUM(L11:L24)</f>
        <v>11750</v>
      </c>
      <c r="M25" s="165">
        <f>SUM(M11:M24)</f>
        <v>0</v>
      </c>
      <c r="N25" s="136"/>
      <c r="O25" s="136"/>
      <c r="P25" s="143">
        <f>SUM(P11:P24)</f>
        <v>6300</v>
      </c>
      <c r="Q25" s="165">
        <f>SUM(Q11:Q24)</f>
        <v>0</v>
      </c>
      <c r="R25" s="136"/>
      <c r="S25" s="136"/>
      <c r="T25" s="143">
        <f>SUM(T11:T24)</f>
        <v>1950</v>
      </c>
      <c r="U25" s="165">
        <f>SUM(U11:U24)</f>
        <v>0</v>
      </c>
      <c r="V25" s="136"/>
      <c r="W25" s="136"/>
      <c r="X25" s="143">
        <f>SUM(X11:X24)</f>
        <v>0</v>
      </c>
      <c r="Y25" s="165">
        <f>SUM(Y11:Y24)</f>
        <v>0</v>
      </c>
      <c r="Z25" s="136"/>
      <c r="AA25" s="136"/>
      <c r="AB25" s="143">
        <f>SUM(AB11:AB24)</f>
        <v>8050</v>
      </c>
      <c r="AC25" s="165">
        <f>SUM(AC11:AC24)</f>
        <v>0</v>
      </c>
      <c r="AD25" s="133"/>
      <c r="AF25" s="142"/>
    </row>
    <row r="26" spans="2:32" s="183" customFormat="1" ht="16.5" customHeight="1">
      <c r="B26" s="195"/>
      <c r="C26" s="196" t="s">
        <v>2053</v>
      </c>
      <c r="D26" s="169"/>
      <c r="E26" s="169"/>
      <c r="F26" s="197"/>
      <c r="G26" s="197"/>
      <c r="H26" s="169"/>
      <c r="I26" s="169"/>
      <c r="J26" s="197"/>
      <c r="K26" s="197"/>
      <c r="L26" s="169"/>
      <c r="M26" s="169"/>
      <c r="N26" s="197"/>
      <c r="O26" s="197"/>
      <c r="P26" s="169"/>
      <c r="Q26" s="169"/>
      <c r="R26" s="197"/>
      <c r="S26" s="197"/>
      <c r="T26" s="169"/>
      <c r="U26" s="169"/>
      <c r="V26" s="197"/>
      <c r="W26" s="197"/>
      <c r="X26" s="169"/>
      <c r="Y26" s="169"/>
      <c r="Z26" s="197"/>
      <c r="AA26" s="197"/>
      <c r="AB26" s="169"/>
      <c r="AC26" s="169"/>
      <c r="AD26" s="198"/>
      <c r="AF26" s="142"/>
    </row>
    <row r="27" spans="2:32" ht="16.5" customHeight="1">
      <c r="B27" s="164" t="s">
        <v>2054</v>
      </c>
      <c r="C27" s="305" t="s">
        <v>2055</v>
      </c>
      <c r="D27" s="167">
        <v>3600</v>
      </c>
      <c r="E27" s="172"/>
      <c r="F27" s="166" t="s">
        <v>2058</v>
      </c>
      <c r="G27" s="309" t="s">
        <v>2059</v>
      </c>
      <c r="H27" s="124">
        <v>3600</v>
      </c>
      <c r="I27" s="172"/>
      <c r="J27" s="166" t="s">
        <v>2062</v>
      </c>
      <c r="K27" s="309" t="s">
        <v>2055</v>
      </c>
      <c r="L27" s="194">
        <v>4100</v>
      </c>
      <c r="M27" s="172"/>
      <c r="N27" s="166" t="s">
        <v>2069</v>
      </c>
      <c r="O27" s="309" t="s">
        <v>2057</v>
      </c>
      <c r="P27" s="124">
        <v>4200</v>
      </c>
      <c r="Q27" s="172"/>
      <c r="R27" s="166" t="s">
        <v>2072</v>
      </c>
      <c r="S27" s="309" t="s">
        <v>2942</v>
      </c>
      <c r="T27" s="167">
        <v>500</v>
      </c>
      <c r="U27" s="172"/>
      <c r="V27" s="166"/>
      <c r="W27" s="166"/>
      <c r="X27" s="167"/>
      <c r="Y27" s="168"/>
      <c r="Z27" s="166" t="s">
        <v>2076</v>
      </c>
      <c r="AA27" s="309" t="s">
        <v>2942</v>
      </c>
      <c r="AB27" s="167">
        <v>3900</v>
      </c>
      <c r="AC27" s="172"/>
      <c r="AD27" s="133" t="s">
        <v>197</v>
      </c>
    </row>
    <row r="28" spans="2:32" ht="16.5" customHeight="1">
      <c r="B28" s="164" t="s">
        <v>2056</v>
      </c>
      <c r="C28" s="306" t="s">
        <v>2057</v>
      </c>
      <c r="D28" s="143">
        <v>750</v>
      </c>
      <c r="E28" s="163"/>
      <c r="F28" s="136" t="s">
        <v>2060</v>
      </c>
      <c r="G28" s="307" t="s">
        <v>2061</v>
      </c>
      <c r="H28" s="190">
        <v>1500</v>
      </c>
      <c r="I28" s="163"/>
      <c r="J28" s="136" t="s">
        <v>2063</v>
      </c>
      <c r="K28" s="307" t="s">
        <v>2064</v>
      </c>
      <c r="L28" s="190">
        <v>1000</v>
      </c>
      <c r="M28" s="163"/>
      <c r="N28" s="136" t="s">
        <v>2070</v>
      </c>
      <c r="O28" s="307" t="s">
        <v>2071</v>
      </c>
      <c r="P28" s="190">
        <v>1800</v>
      </c>
      <c r="Q28" s="163"/>
      <c r="R28" s="136" t="s">
        <v>2073</v>
      </c>
      <c r="S28" s="307" t="s">
        <v>2958</v>
      </c>
      <c r="T28" s="143">
        <v>100</v>
      </c>
      <c r="U28" s="163"/>
      <c r="V28" s="136"/>
      <c r="W28" s="136"/>
      <c r="X28" s="143"/>
      <c r="Y28" s="131"/>
      <c r="Z28" s="136" t="s">
        <v>2077</v>
      </c>
      <c r="AA28" s="307" t="s">
        <v>2943</v>
      </c>
      <c r="AB28" s="143">
        <v>1450</v>
      </c>
      <c r="AC28" s="163"/>
      <c r="AD28" s="133">
        <f>SUMIF(C9:Y9,D9,C36:Y36)</f>
        <v>23650</v>
      </c>
    </row>
    <row r="29" spans="2:32" ht="16.5" customHeight="1">
      <c r="B29" s="144"/>
      <c r="C29" s="136"/>
      <c r="D29" s="143"/>
      <c r="E29" s="131"/>
      <c r="F29" s="136"/>
      <c r="G29" s="136"/>
      <c r="H29" s="143"/>
      <c r="I29" s="131"/>
      <c r="J29" s="136" t="s">
        <v>2065</v>
      </c>
      <c r="K29" s="307" t="s">
        <v>2066</v>
      </c>
      <c r="L29" s="135">
        <v>1000</v>
      </c>
      <c r="M29" s="163"/>
      <c r="N29" s="136"/>
      <c r="O29" s="136"/>
      <c r="P29" s="143"/>
      <c r="Q29" s="131"/>
      <c r="R29" s="136" t="s">
        <v>2074</v>
      </c>
      <c r="S29" s="307" t="s">
        <v>2959</v>
      </c>
      <c r="T29" s="143">
        <v>50</v>
      </c>
      <c r="U29" s="163"/>
      <c r="V29" s="136"/>
      <c r="W29" s="136"/>
      <c r="X29" s="143"/>
      <c r="Y29" s="131"/>
      <c r="Z29" s="136" t="s">
        <v>2078</v>
      </c>
      <c r="AA29" s="312" t="s">
        <v>2949</v>
      </c>
      <c r="AB29" s="143">
        <v>1000</v>
      </c>
      <c r="AC29" s="163"/>
      <c r="AD29" s="133"/>
    </row>
    <row r="30" spans="2:32" ht="16.5" customHeight="1">
      <c r="B30" s="121"/>
      <c r="C30" s="136"/>
      <c r="D30" s="143"/>
      <c r="E30" s="131"/>
      <c r="F30" s="136"/>
      <c r="G30" s="136"/>
      <c r="H30" s="143"/>
      <c r="I30" s="131"/>
      <c r="J30" s="136" t="s">
        <v>2067</v>
      </c>
      <c r="K30" s="307" t="s">
        <v>2068</v>
      </c>
      <c r="L30" s="190">
        <v>1400</v>
      </c>
      <c r="M30" s="163"/>
      <c r="N30" s="136"/>
      <c r="O30" s="136"/>
      <c r="P30" s="143"/>
      <c r="Q30" s="131"/>
      <c r="R30" s="136" t="s">
        <v>2075</v>
      </c>
      <c r="S30" s="312" t="s">
        <v>2960</v>
      </c>
      <c r="T30" s="143">
        <v>50</v>
      </c>
      <c r="U30" s="163"/>
      <c r="V30" s="136"/>
      <c r="W30" s="136"/>
      <c r="X30" s="143"/>
      <c r="Y30" s="131"/>
      <c r="Z30" s="136"/>
      <c r="AA30" s="136"/>
      <c r="AB30" s="143"/>
      <c r="AC30" s="131"/>
      <c r="AD30" s="133" t="s">
        <v>199</v>
      </c>
    </row>
    <row r="31" spans="2:32" ht="16.5" customHeight="1">
      <c r="B31" s="122" t="s">
        <v>146</v>
      </c>
      <c r="C31" s="136"/>
      <c r="D31" s="143"/>
      <c r="E31" s="131"/>
      <c r="F31" s="136"/>
      <c r="G31" s="136"/>
      <c r="H31" s="143"/>
      <c r="I31" s="131"/>
      <c r="J31" s="136"/>
      <c r="K31" s="136"/>
      <c r="L31" s="143"/>
      <c r="M31" s="131"/>
      <c r="N31" s="136"/>
      <c r="O31" s="136"/>
      <c r="P31" s="143"/>
      <c r="Q31" s="131"/>
      <c r="R31" s="136"/>
      <c r="S31" s="136"/>
      <c r="T31" s="143"/>
      <c r="U31" s="131"/>
      <c r="V31" s="136"/>
      <c r="W31" s="136"/>
      <c r="X31" s="143"/>
      <c r="Y31" s="131"/>
      <c r="Z31" s="136"/>
      <c r="AA31" s="136"/>
      <c r="AB31" s="143"/>
      <c r="AC31" s="131"/>
      <c r="AD31" s="170">
        <f>SUMIF(C9:Y9,E9,C36:Y36)</f>
        <v>0</v>
      </c>
      <c r="AF31" s="145"/>
    </row>
    <row r="32" spans="2:32" ht="16.5" customHeight="1">
      <c r="B32" s="129"/>
      <c r="C32" s="136"/>
      <c r="D32" s="143"/>
      <c r="E32" s="131"/>
      <c r="F32" s="136"/>
      <c r="G32" s="136"/>
      <c r="H32" s="143"/>
      <c r="I32" s="131"/>
      <c r="J32" s="136"/>
      <c r="K32" s="136"/>
      <c r="L32" s="143"/>
      <c r="M32" s="131"/>
      <c r="N32" s="136"/>
      <c r="O32" s="136"/>
      <c r="P32" s="143"/>
      <c r="Q32" s="131"/>
      <c r="R32" s="136"/>
      <c r="S32" s="136"/>
      <c r="T32" s="143"/>
      <c r="U32" s="131"/>
      <c r="V32" s="136"/>
      <c r="W32" s="136"/>
      <c r="X32" s="143"/>
      <c r="Y32" s="131"/>
      <c r="Z32" s="136"/>
      <c r="AA32" s="136"/>
      <c r="AB32" s="143"/>
      <c r="AC32" s="131"/>
      <c r="AD32" s="171" t="s">
        <v>2502</v>
      </c>
    </row>
    <row r="33" spans="2:35" ht="16.5" customHeight="1">
      <c r="B33" s="129"/>
      <c r="C33" s="136"/>
      <c r="D33" s="143"/>
      <c r="E33" s="131"/>
      <c r="F33" s="136"/>
      <c r="G33" s="136"/>
      <c r="H33" s="143"/>
      <c r="I33" s="131"/>
      <c r="J33" s="136"/>
      <c r="K33" s="136"/>
      <c r="L33" s="143"/>
      <c r="M33" s="131"/>
      <c r="N33" s="136"/>
      <c r="O33" s="136"/>
      <c r="P33" s="143"/>
      <c r="Q33" s="131"/>
      <c r="R33" s="136"/>
      <c r="S33" s="136"/>
      <c r="T33" s="143"/>
      <c r="U33" s="131"/>
      <c r="V33" s="136"/>
      <c r="W33" s="136"/>
      <c r="X33" s="143"/>
      <c r="Y33" s="131"/>
      <c r="Z33" s="136"/>
      <c r="AA33" s="136"/>
      <c r="AB33" s="143"/>
      <c r="AC33" s="131"/>
      <c r="AD33" s="170">
        <f>AC36</f>
        <v>0</v>
      </c>
    </row>
    <row r="34" spans="2:35" ht="16.5" customHeight="1">
      <c r="B34" s="129"/>
      <c r="C34" s="136"/>
      <c r="D34" s="143"/>
      <c r="E34" s="131"/>
      <c r="F34" s="136"/>
      <c r="G34" s="136"/>
      <c r="H34" s="143"/>
      <c r="I34" s="131"/>
      <c r="J34" s="136"/>
      <c r="K34" s="136"/>
      <c r="L34" s="143"/>
      <c r="M34" s="131"/>
      <c r="N34" s="136"/>
      <c r="O34" s="136"/>
      <c r="P34" s="143"/>
      <c r="Q34" s="131"/>
      <c r="R34" s="136"/>
      <c r="S34" s="136"/>
      <c r="T34" s="143"/>
      <c r="U34" s="131"/>
      <c r="V34" s="136"/>
      <c r="W34" s="136"/>
      <c r="X34" s="143"/>
      <c r="Y34" s="131"/>
      <c r="Z34" s="136"/>
      <c r="AA34" s="136"/>
      <c r="AB34" s="143"/>
      <c r="AC34" s="131"/>
      <c r="AD34" s="133"/>
    </row>
    <row r="35" spans="2:35" ht="16.5" customHeight="1">
      <c r="B35" s="129"/>
      <c r="C35" s="136"/>
      <c r="D35" s="143"/>
      <c r="E35" s="131"/>
      <c r="F35" s="136"/>
      <c r="G35" s="136"/>
      <c r="H35" s="143"/>
      <c r="I35" s="131"/>
      <c r="J35" s="136"/>
      <c r="K35" s="136"/>
      <c r="L35" s="143"/>
      <c r="M35" s="131"/>
      <c r="N35" s="136"/>
      <c r="O35" s="136"/>
      <c r="P35" s="143"/>
      <c r="Q35" s="131"/>
      <c r="R35" s="136"/>
      <c r="S35" s="136"/>
      <c r="T35" s="143"/>
      <c r="U35" s="131"/>
      <c r="V35" s="136"/>
      <c r="W35" s="136"/>
      <c r="X35" s="143"/>
      <c r="Y35" s="131"/>
      <c r="Z35" s="136"/>
      <c r="AA35" s="136"/>
      <c r="AB35" s="143"/>
      <c r="AC35" s="131"/>
      <c r="AD35" s="133"/>
    </row>
    <row r="36" spans="2:35" ht="16.5" customHeight="1">
      <c r="B36" s="134"/>
      <c r="C36" s="136" t="s">
        <v>59</v>
      </c>
      <c r="D36" s="143">
        <f>SUM(D27:D35)</f>
        <v>4350</v>
      </c>
      <c r="E36" s="165">
        <f>SUM(E27:E35)</f>
        <v>0</v>
      </c>
      <c r="F36" s="136"/>
      <c r="G36" s="136"/>
      <c r="H36" s="143">
        <f>SUM(H27:H35)</f>
        <v>5100</v>
      </c>
      <c r="I36" s="165">
        <f>SUM(I27:I35)</f>
        <v>0</v>
      </c>
      <c r="J36" s="136"/>
      <c r="K36" s="136"/>
      <c r="L36" s="143">
        <f>SUM(L27:L35)</f>
        <v>7500</v>
      </c>
      <c r="M36" s="165">
        <f>SUM(M27:M35)</f>
        <v>0</v>
      </c>
      <c r="N36" s="136"/>
      <c r="O36" s="136"/>
      <c r="P36" s="143">
        <f>SUM(P27:P35)</f>
        <v>6000</v>
      </c>
      <c r="Q36" s="165">
        <f>SUM(Q27:Q35)</f>
        <v>0</v>
      </c>
      <c r="R36" s="136"/>
      <c r="S36" s="136"/>
      <c r="T36" s="143">
        <f>SUM(T27:T35)</f>
        <v>700</v>
      </c>
      <c r="U36" s="165">
        <f>SUM(U27:U35)</f>
        <v>0</v>
      </c>
      <c r="V36" s="136"/>
      <c r="W36" s="136"/>
      <c r="X36" s="143">
        <f>SUM(X27:X35)</f>
        <v>0</v>
      </c>
      <c r="Y36" s="165">
        <f>SUM(Y27:Y35)</f>
        <v>0</v>
      </c>
      <c r="Z36" s="136"/>
      <c r="AA36" s="136"/>
      <c r="AB36" s="143">
        <f>SUM(AB27:AB35)</f>
        <v>6350</v>
      </c>
      <c r="AC36" s="165">
        <f>SUM(AC27:AC35)</f>
        <v>0</v>
      </c>
      <c r="AD36" s="133"/>
    </row>
    <row r="37" spans="2:35" s="183" customFormat="1" ht="16.5" customHeight="1">
      <c r="B37" s="195"/>
      <c r="C37" s="196" t="s">
        <v>2079</v>
      </c>
      <c r="D37" s="169"/>
      <c r="E37" s="169"/>
      <c r="F37" s="197"/>
      <c r="G37" s="197"/>
      <c r="H37" s="169"/>
      <c r="I37" s="169"/>
      <c r="J37" s="197"/>
      <c r="K37" s="197"/>
      <c r="L37" s="169"/>
      <c r="M37" s="169"/>
      <c r="N37" s="197"/>
      <c r="O37" s="197"/>
      <c r="P37" s="169"/>
      <c r="Q37" s="169"/>
      <c r="R37" s="197"/>
      <c r="S37" s="197"/>
      <c r="T37" s="169"/>
      <c r="U37" s="169"/>
      <c r="V37" s="197"/>
      <c r="W37" s="197"/>
      <c r="X37" s="169"/>
      <c r="Y37" s="169"/>
      <c r="Z37" s="197"/>
      <c r="AA37" s="197"/>
      <c r="AB37" s="169"/>
      <c r="AC37" s="169"/>
      <c r="AD37" s="198"/>
    </row>
    <row r="38" spans="2:35" ht="16.5" customHeight="1">
      <c r="B38" s="164" t="s">
        <v>2080</v>
      </c>
      <c r="C38" s="305" t="s">
        <v>2081</v>
      </c>
      <c r="D38" s="124">
        <v>2300</v>
      </c>
      <c r="E38" s="172"/>
      <c r="F38" s="166" t="s">
        <v>2084</v>
      </c>
      <c r="G38" s="309" t="s">
        <v>2081</v>
      </c>
      <c r="H38" s="167">
        <v>2950</v>
      </c>
      <c r="I38" s="172"/>
      <c r="J38" s="166" t="s">
        <v>2086</v>
      </c>
      <c r="K38" s="309" t="s">
        <v>2087</v>
      </c>
      <c r="L38" s="194">
        <v>2600</v>
      </c>
      <c r="M38" s="172"/>
      <c r="N38" s="166" t="s">
        <v>2089</v>
      </c>
      <c r="O38" s="309" t="s">
        <v>2083</v>
      </c>
      <c r="P38" s="194">
        <v>1800</v>
      </c>
      <c r="Q38" s="172"/>
      <c r="R38" s="166" t="s">
        <v>2092</v>
      </c>
      <c r="S38" s="309" t="s">
        <v>2944</v>
      </c>
      <c r="T38" s="167">
        <v>250</v>
      </c>
      <c r="U38" s="172"/>
      <c r="V38" s="166"/>
      <c r="W38" s="166"/>
      <c r="X38" s="167"/>
      <c r="Y38" s="168"/>
      <c r="Z38" s="166" t="s">
        <v>2098</v>
      </c>
      <c r="AA38" s="309" t="s">
        <v>2944</v>
      </c>
      <c r="AB38" s="167">
        <v>200</v>
      </c>
      <c r="AC38" s="172"/>
      <c r="AD38" s="133" t="s">
        <v>197</v>
      </c>
    </row>
    <row r="39" spans="2:35" ht="16.5" customHeight="1">
      <c r="B39" s="164" t="s">
        <v>2082</v>
      </c>
      <c r="C39" s="306" t="s">
        <v>2083</v>
      </c>
      <c r="D39" s="190">
        <v>2000</v>
      </c>
      <c r="E39" s="163"/>
      <c r="F39" s="136" t="s">
        <v>2085</v>
      </c>
      <c r="G39" s="307" t="s">
        <v>2083</v>
      </c>
      <c r="H39" s="143">
        <v>4250</v>
      </c>
      <c r="I39" s="163"/>
      <c r="J39" s="136" t="s">
        <v>2088</v>
      </c>
      <c r="K39" s="307" t="s">
        <v>2083</v>
      </c>
      <c r="L39" s="190">
        <v>950</v>
      </c>
      <c r="M39" s="163"/>
      <c r="N39" s="136" t="s">
        <v>2090</v>
      </c>
      <c r="O39" s="307" t="s">
        <v>2091</v>
      </c>
      <c r="P39" s="190">
        <v>1350</v>
      </c>
      <c r="Q39" s="163"/>
      <c r="R39" s="136" t="s">
        <v>2093</v>
      </c>
      <c r="S39" s="307" t="s">
        <v>2945</v>
      </c>
      <c r="T39" s="143">
        <v>400</v>
      </c>
      <c r="U39" s="163"/>
      <c r="V39" s="136"/>
      <c r="W39" s="136"/>
      <c r="X39" s="143"/>
      <c r="Y39" s="131"/>
      <c r="Z39" s="136" t="s">
        <v>2099</v>
      </c>
      <c r="AA39" s="307" t="s">
        <v>2945</v>
      </c>
      <c r="AB39" s="143">
        <v>1800</v>
      </c>
      <c r="AC39" s="163"/>
      <c r="AD39" s="133">
        <f>SUMIF(C9:Y9,D9,C51:Y51)</f>
        <v>19550</v>
      </c>
    </row>
    <row r="40" spans="2:35" ht="16.5" customHeight="1">
      <c r="B40" s="129"/>
      <c r="C40" s="136"/>
      <c r="D40" s="143"/>
      <c r="E40" s="131"/>
      <c r="F40" s="136"/>
      <c r="G40" s="136"/>
      <c r="H40" s="143"/>
      <c r="I40" s="131"/>
      <c r="J40" s="136"/>
      <c r="K40" s="136"/>
      <c r="L40" s="143"/>
      <c r="M40" s="131"/>
      <c r="N40" s="136"/>
      <c r="O40" s="136"/>
      <c r="P40" s="143"/>
      <c r="Q40" s="131"/>
      <c r="R40" s="136" t="s">
        <v>2094</v>
      </c>
      <c r="S40" s="307" t="s">
        <v>2950</v>
      </c>
      <c r="T40" s="143">
        <v>100</v>
      </c>
      <c r="U40" s="163"/>
      <c r="V40" s="136"/>
      <c r="W40" s="136"/>
      <c r="X40" s="143"/>
      <c r="Y40" s="131"/>
      <c r="Z40" s="136" t="s">
        <v>2100</v>
      </c>
      <c r="AA40" s="307" t="s">
        <v>2950</v>
      </c>
      <c r="AB40" s="143">
        <v>3000</v>
      </c>
      <c r="AC40" s="163"/>
      <c r="AD40" s="133"/>
    </row>
    <row r="41" spans="2:35" ht="16.5" customHeight="1">
      <c r="B41" s="146"/>
      <c r="C41" s="136"/>
      <c r="D41" s="143"/>
      <c r="E41" s="131"/>
      <c r="F41" s="136"/>
      <c r="G41" s="136"/>
      <c r="H41" s="143"/>
      <c r="I41" s="131"/>
      <c r="J41" s="136"/>
      <c r="K41" s="136"/>
      <c r="L41" s="143"/>
      <c r="M41" s="131"/>
      <c r="N41" s="136"/>
      <c r="O41" s="136"/>
      <c r="P41" s="143"/>
      <c r="Q41" s="131"/>
      <c r="R41" s="136" t="s">
        <v>2095</v>
      </c>
      <c r="S41" s="307" t="s">
        <v>2951</v>
      </c>
      <c r="T41" s="143">
        <v>300</v>
      </c>
      <c r="U41" s="163"/>
      <c r="V41" s="136"/>
      <c r="W41" s="136"/>
      <c r="X41" s="143"/>
      <c r="Y41" s="131"/>
      <c r="Z41" s="136" t="s">
        <v>2101</v>
      </c>
      <c r="AA41" s="307" t="s">
        <v>2951</v>
      </c>
      <c r="AB41" s="143">
        <v>1200</v>
      </c>
      <c r="AC41" s="163"/>
      <c r="AD41" s="133" t="s">
        <v>199</v>
      </c>
    </row>
    <row r="42" spans="2:35" ht="16.5" customHeight="1">
      <c r="B42" s="121"/>
      <c r="C42" s="136"/>
      <c r="D42" s="143"/>
      <c r="E42" s="131"/>
      <c r="F42" s="136"/>
      <c r="G42" s="136"/>
      <c r="H42" s="143"/>
      <c r="I42" s="131"/>
      <c r="J42" s="136"/>
      <c r="K42" s="136"/>
      <c r="L42" s="143"/>
      <c r="M42" s="131"/>
      <c r="N42" s="136"/>
      <c r="O42" s="136"/>
      <c r="P42" s="143"/>
      <c r="Q42" s="131"/>
      <c r="R42" s="136" t="s">
        <v>2096</v>
      </c>
      <c r="S42" s="307" t="s">
        <v>2961</v>
      </c>
      <c r="T42" s="143">
        <v>150</v>
      </c>
      <c r="U42" s="163"/>
      <c r="V42" s="136"/>
      <c r="W42" s="136"/>
      <c r="X42" s="143"/>
      <c r="Y42" s="131"/>
      <c r="Z42" s="136"/>
      <c r="AA42" s="136"/>
      <c r="AB42" s="143"/>
      <c r="AC42" s="131"/>
      <c r="AD42" s="170">
        <f>SUMIF(C9:Y9,E9,C51:Y51)</f>
        <v>0</v>
      </c>
    </row>
    <row r="43" spans="2:35" ht="16.5" customHeight="1">
      <c r="B43" s="122" t="s">
        <v>146</v>
      </c>
      <c r="C43" s="136"/>
      <c r="D43" s="143"/>
      <c r="E43" s="131"/>
      <c r="F43" s="136"/>
      <c r="G43" s="136"/>
      <c r="H43" s="143"/>
      <c r="I43" s="131"/>
      <c r="J43" s="136"/>
      <c r="K43" s="136"/>
      <c r="L43" s="143"/>
      <c r="M43" s="131"/>
      <c r="N43" s="136"/>
      <c r="O43" s="136"/>
      <c r="P43" s="143"/>
      <c r="Q43" s="131"/>
      <c r="R43" s="136" t="s">
        <v>2097</v>
      </c>
      <c r="S43" s="307" t="s">
        <v>2962</v>
      </c>
      <c r="T43" s="143">
        <v>150</v>
      </c>
      <c r="U43" s="163"/>
      <c r="V43" s="136"/>
      <c r="W43" s="136"/>
      <c r="X43" s="143"/>
      <c r="Y43" s="131"/>
      <c r="Z43" s="136"/>
      <c r="AA43" s="136"/>
      <c r="AB43" s="143"/>
      <c r="AC43" s="131"/>
      <c r="AD43" s="171" t="s">
        <v>2502</v>
      </c>
    </row>
    <row r="44" spans="2:35" ht="16.5" customHeight="1">
      <c r="B44" s="129" t="s">
        <v>150</v>
      </c>
      <c r="C44" s="136"/>
      <c r="D44" s="143"/>
      <c r="E44" s="131"/>
      <c r="F44" s="136"/>
      <c r="G44" s="136"/>
      <c r="H44" s="143"/>
      <c r="I44" s="131"/>
      <c r="J44" s="136"/>
      <c r="K44" s="136"/>
      <c r="L44" s="143"/>
      <c r="M44" s="131"/>
      <c r="N44" s="136"/>
      <c r="O44" s="136"/>
      <c r="P44" s="143"/>
      <c r="Q44" s="131"/>
      <c r="R44" s="136"/>
      <c r="S44" s="136"/>
      <c r="T44" s="143"/>
      <c r="U44" s="131"/>
      <c r="V44" s="136"/>
      <c r="W44" s="136"/>
      <c r="X44" s="143"/>
      <c r="Y44" s="131"/>
      <c r="Z44" s="136"/>
      <c r="AA44" s="136"/>
      <c r="AB44" s="143"/>
      <c r="AC44" s="131"/>
      <c r="AD44" s="170">
        <f>AC51</f>
        <v>0</v>
      </c>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SUM(D38:D50)</f>
        <v>4300</v>
      </c>
      <c r="E51" s="150">
        <f>SUM(E38:E50)</f>
        <v>0</v>
      </c>
      <c r="F51" s="144">
        <f t="shared" ref="F51:Z51" si="0">SUM(F43:F50)</f>
        <v>0</v>
      </c>
      <c r="G51" s="144"/>
      <c r="H51" s="149">
        <f>SUM(H38:H50)</f>
        <v>7200</v>
      </c>
      <c r="I51" s="150">
        <f>SUM(I38:I50)</f>
        <v>0</v>
      </c>
      <c r="J51" s="146">
        <f t="shared" si="0"/>
        <v>0</v>
      </c>
      <c r="K51" s="144"/>
      <c r="L51" s="149">
        <f>SUM(L38:L50)</f>
        <v>3550</v>
      </c>
      <c r="M51" s="150">
        <f>SUM(M38:M50)</f>
        <v>0</v>
      </c>
      <c r="N51" s="144">
        <f t="shared" si="0"/>
        <v>0</v>
      </c>
      <c r="O51" s="144"/>
      <c r="P51" s="149">
        <f>SUM(P38:P50)</f>
        <v>3150</v>
      </c>
      <c r="Q51" s="150">
        <f>SUM(Q38:Q50)</f>
        <v>0</v>
      </c>
      <c r="R51" s="144">
        <f t="shared" si="0"/>
        <v>0</v>
      </c>
      <c r="S51" s="144"/>
      <c r="T51" s="149">
        <f>SUM(T38:T50)</f>
        <v>1350</v>
      </c>
      <c r="U51" s="150">
        <f>SUM(U38:U50)</f>
        <v>0</v>
      </c>
      <c r="V51" s="144">
        <f t="shared" si="0"/>
        <v>0</v>
      </c>
      <c r="W51" s="144"/>
      <c r="X51" s="149">
        <f>SUM(X38:X50)</f>
        <v>0</v>
      </c>
      <c r="Y51" s="150">
        <f>SUM(Y38:Y50)</f>
        <v>0</v>
      </c>
      <c r="Z51" s="144">
        <f t="shared" si="0"/>
        <v>0</v>
      </c>
      <c r="AA51" s="144"/>
      <c r="AB51" s="149">
        <f>SUM(AB38:AB50)</f>
        <v>6200</v>
      </c>
      <c r="AC51" s="150">
        <f>SUM(AC38:AC50)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3">
    <cfRule type="expression" dxfId="197" priority="1" stopIfTrue="1">
      <formula>D11&lt;E11</formula>
    </cfRule>
    <cfRule type="expression" dxfId="196" priority="2" stopIfTrue="1">
      <formula>MOD(E11,50)&gt;0</formula>
    </cfRule>
  </conditionalFormatting>
  <conditionalFormatting sqref="E27:E28">
    <cfRule type="expression" dxfId="195" priority="65" stopIfTrue="1">
      <formula>D27&lt;E27</formula>
    </cfRule>
    <cfRule type="expression" dxfId="194" priority="66" stopIfTrue="1">
      <formula>MOD(E27,50)&gt;0</formula>
    </cfRule>
  </conditionalFormatting>
  <conditionalFormatting sqref="E38:E39">
    <cfRule type="expression" dxfId="193" priority="100" stopIfTrue="1">
      <formula>MOD(E38,50)&gt;0</formula>
    </cfRule>
    <cfRule type="expression" dxfId="192" priority="99" stopIfTrue="1">
      <formula>D38&lt;E38</formula>
    </cfRule>
  </conditionalFormatting>
  <conditionalFormatting sqref="I11:I13">
    <cfRule type="expression" dxfId="191" priority="7" stopIfTrue="1">
      <formula>H11&lt;I11</formula>
    </cfRule>
    <cfRule type="expression" dxfId="190" priority="8" stopIfTrue="1">
      <formula>MOD(I11,50)&gt;0</formula>
    </cfRule>
  </conditionalFormatting>
  <conditionalFormatting sqref="I27:I28">
    <cfRule type="expression" dxfId="189" priority="69" stopIfTrue="1">
      <formula>H27&lt;I27</formula>
    </cfRule>
    <cfRule type="expression" dxfId="188" priority="70" stopIfTrue="1">
      <formula>MOD(I27,50)&gt;0</formula>
    </cfRule>
  </conditionalFormatting>
  <conditionalFormatting sqref="I38:I39">
    <cfRule type="expression" dxfId="187" priority="104" stopIfTrue="1">
      <formula>MOD(I38,50)&gt;0</formula>
    </cfRule>
    <cfRule type="expression" dxfId="186" priority="103" stopIfTrue="1">
      <formula>H38&lt;I38</formula>
    </cfRule>
  </conditionalFormatting>
  <conditionalFormatting sqref="M11:M16">
    <cfRule type="expression" dxfId="185" priority="13" stopIfTrue="1">
      <formula>L11&lt;M11</formula>
    </cfRule>
    <cfRule type="expression" dxfId="184" priority="14" stopIfTrue="1">
      <formula>MOD(M11,50)&gt;0</formula>
    </cfRule>
  </conditionalFormatting>
  <conditionalFormatting sqref="M27:M30">
    <cfRule type="expression" dxfId="183" priority="73" stopIfTrue="1">
      <formula>L27&lt;M27</formula>
    </cfRule>
    <cfRule type="expression" dxfId="182" priority="74" stopIfTrue="1">
      <formula>MOD(M27,50)&gt;0</formula>
    </cfRule>
  </conditionalFormatting>
  <conditionalFormatting sqref="M38:M39">
    <cfRule type="expression" dxfId="181" priority="107" stopIfTrue="1">
      <formula>L38&lt;M38</formula>
    </cfRule>
    <cfRule type="expression" dxfId="180" priority="108" stopIfTrue="1">
      <formula>MOD(M38,50)&gt;0</formula>
    </cfRule>
  </conditionalFormatting>
  <conditionalFormatting sqref="Q11:Q15">
    <cfRule type="expression" dxfId="179" priority="25" stopIfTrue="1">
      <formula>P11&lt;Q11</formula>
    </cfRule>
    <cfRule type="expression" dxfId="178" priority="26" stopIfTrue="1">
      <formula>MOD(Q11,50)&gt;0</formula>
    </cfRule>
  </conditionalFormatting>
  <conditionalFormatting sqref="Q27:Q28">
    <cfRule type="expression" dxfId="177" priority="81" stopIfTrue="1">
      <formula>P27&lt;Q27</formula>
    </cfRule>
    <cfRule type="expression" dxfId="176" priority="82" stopIfTrue="1">
      <formula>MOD(Q27,50)&gt;0</formula>
    </cfRule>
  </conditionalFormatting>
  <conditionalFormatting sqref="Q38:Q39">
    <cfRule type="expression" dxfId="175" priority="111" stopIfTrue="1">
      <formula>P38&lt;Q38</formula>
    </cfRule>
    <cfRule type="expression" dxfId="174" priority="112" stopIfTrue="1">
      <formula>MOD(Q38,50)&gt;0</formula>
    </cfRule>
  </conditionalFormatting>
  <conditionalFormatting sqref="U11:U19">
    <cfRule type="expression" dxfId="173" priority="36" stopIfTrue="1">
      <formula>MOD(U11,50)&gt;0</formula>
    </cfRule>
    <cfRule type="expression" dxfId="172" priority="35" stopIfTrue="1">
      <formula>T11&lt;U11</formula>
    </cfRule>
  </conditionalFormatting>
  <conditionalFormatting sqref="U27:U30">
    <cfRule type="expression" dxfId="171" priority="85" stopIfTrue="1">
      <formula>T27&lt;U27</formula>
    </cfRule>
    <cfRule type="expression" dxfId="170" priority="86" stopIfTrue="1">
      <formula>MOD(U27,50)&gt;0</formula>
    </cfRule>
  </conditionalFormatting>
  <conditionalFormatting sqref="U38:U43">
    <cfRule type="expression" dxfId="169" priority="115" stopIfTrue="1">
      <formula>T38&lt;U38</formula>
    </cfRule>
    <cfRule type="expression" dxfId="168" priority="116" stopIfTrue="1">
      <formula>MOD(U38,50)&gt;0</formula>
    </cfRule>
  </conditionalFormatting>
  <conditionalFormatting sqref="AC11:AC16">
    <cfRule type="expression" dxfId="167" priority="54" stopIfTrue="1">
      <formula>MOD(AC11,50)&gt;0</formula>
    </cfRule>
    <cfRule type="expression" dxfId="166" priority="53" stopIfTrue="1">
      <formula>AB11&lt;AC11</formula>
    </cfRule>
  </conditionalFormatting>
  <conditionalFormatting sqref="AC27:AC29">
    <cfRule type="expression" dxfId="165" priority="93" stopIfTrue="1">
      <formula>AB27&lt;AC27</formula>
    </cfRule>
    <cfRule type="expression" dxfId="164" priority="94" stopIfTrue="1">
      <formula>MOD(AC27,50)&gt;0</formula>
    </cfRule>
  </conditionalFormatting>
  <conditionalFormatting sqref="AC38:AC41">
    <cfRule type="expression" dxfId="163" priority="127" stopIfTrue="1">
      <formula>AB38&lt;AC38</formula>
    </cfRule>
    <cfRule type="expression" dxfId="162" priority="128" stopIfTrue="1">
      <formula>MOD(AC38,50)&gt;0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38:AC41 U38:U43 Q38:Q39 M38:M39 I38:I39 E38:E39 AC27:AC29 U27:U30 Q27:Q28 M27:M30 I27:I28 E27:E28 AC11:AC16 U11:U19 Q11:Q15 M11:M16 I11:I13 E11:E13" xr:uid="{00000000-0002-0000-1600-000000000000}">
      <formula1>NOT(OR(D11&lt;E11,MOD(E11,50)&gt;0))</formula1>
    </dataValidation>
  </dataValidations>
  <hyperlinks>
    <hyperlink ref="C3" location="一番最初に入力して下さい!E7" tooltip="入力シートへ" display="一番最初に入力して下さい!E7" xr:uid="{00000000-0004-0000-1600-000000000000}"/>
    <hyperlink ref="C5" location="一番最初に入力して下さい!E8" tooltip="入力シートへ" display="一番最初に入力して下さい!E8" xr:uid="{00000000-0004-0000-1600-000001000000}"/>
    <hyperlink ref="I3" location="一番最初に入力して下さい!E5" tooltip="入力シートへ" display="一番最初に入力して下さい!E5" xr:uid="{00000000-0004-0000-1600-000002000000}"/>
    <hyperlink ref="P3" location="一番最初に入力して下さい!E9" tooltip="入力シートへ" display="一番最初に入力して下さい!E9" xr:uid="{00000000-0004-0000-1600-000003000000}"/>
    <hyperlink ref="I5" location="一番最初に入力して下さい!E11" tooltip="入力シートへ" display="一番最初に入力して下さい!E11" xr:uid="{00000000-0004-0000-1600-000004000000}"/>
    <hyperlink ref="O5" location="一番最初に入力して下さい!E12" tooltip="入力シートへ" display="一番最初に入力して下さい!E12" xr:uid="{00000000-0004-0000-1600-000005000000}"/>
    <hyperlink ref="S5" location="一番最初に入力して下さい!E13" tooltip="入力シートへ" display="一番最初に入力して下さい!E13" xr:uid="{00000000-0004-0000-1600-000006000000}"/>
    <hyperlink ref="C10" location="大阪府総部数合計表!B29" tooltip="集計シートへ" display="大阪府総部数合計表!B29" xr:uid="{00000000-0004-0000-1600-00005F000000}"/>
    <hyperlink ref="C26" location="大阪府総部数合計表!B30" tooltip="集計シートへ" display="大阪府総部数合計表!B30" xr:uid="{00000000-0004-0000-1600-000060000000}"/>
    <hyperlink ref="C37" location="大阪府総部数合計表!B31" tooltip="集計シートへ" display="大阪府総部数合計表!B31" xr:uid="{00000000-0004-0000-1600-000061000000}"/>
  </hyperlinks>
  <printOptions horizontalCentered="1" verticalCentered="1"/>
  <pageMargins left="0" right="0" top="0" bottom="0" header="0" footer="0"/>
  <pageSetup paperSize="9" scale="65"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3">
    <tabColor rgb="FF6DFFAF"/>
    <pageSetUpPr fitToPage="1"/>
  </sheetPr>
  <dimension ref="A1:S37"/>
  <sheetViews>
    <sheetView showGridLines="0" zoomScale="85" zoomScaleNormal="85" workbookViewId="0">
      <selection activeCell="U15" sqref="U15"/>
    </sheetView>
  </sheetViews>
  <sheetFormatPr defaultColWidth="9" defaultRowHeight="13.5"/>
  <cols>
    <col min="1" max="1" width="2.625" style="37" customWidth="1"/>
    <col min="2" max="2" width="14.5" style="37" customWidth="1"/>
    <col min="3" max="12" width="13.75" style="37" customWidth="1"/>
    <col min="13" max="14" width="13.75" style="37" hidden="1" customWidth="1"/>
    <col min="15" max="16" width="13.75" style="37" customWidth="1"/>
    <col min="17" max="17" width="1.75" style="37" customWidth="1"/>
    <col min="18" max="19" width="13.75" style="37" customWidth="1"/>
    <col min="20" max="16384" width="9" style="37"/>
  </cols>
  <sheetData>
    <row r="1" spans="1:19" s="31" customFormat="1" ht="32.25" customHeight="1">
      <c r="A1"/>
      <c r="B1" s="213" t="s">
        <v>52</v>
      </c>
      <c r="C1" s="213"/>
      <c r="D1" s="213"/>
      <c r="E1" s="213"/>
      <c r="F1" s="213"/>
      <c r="G1" s="213"/>
      <c r="H1" s="213"/>
      <c r="I1" s="213"/>
      <c r="J1" s="213"/>
      <c r="K1" s="213"/>
      <c r="L1" s="213"/>
      <c r="M1" s="213"/>
      <c r="N1" s="213"/>
      <c r="O1" s="213"/>
      <c r="P1" s="213"/>
      <c r="Q1" s="213"/>
      <c r="R1" s="213"/>
      <c r="S1" s="213"/>
    </row>
    <row r="2" spans="1:19" s="31" customFormat="1" ht="12" customHeight="1">
      <c r="B2" s="32"/>
      <c r="C2" s="32"/>
      <c r="D2" s="32"/>
      <c r="E2" s="32"/>
      <c r="F2" s="32"/>
      <c r="G2" s="32"/>
      <c r="H2" s="32"/>
      <c r="I2" s="32"/>
      <c r="J2" s="32"/>
      <c r="K2" s="32"/>
      <c r="L2" s="32"/>
      <c r="M2" s="32"/>
      <c r="N2" s="32"/>
      <c r="O2" s="32"/>
      <c r="P2" s="32"/>
    </row>
    <row r="3" spans="1:19" s="33" customFormat="1" ht="21.75" customHeight="1">
      <c r="B3" s="214" t="s">
        <v>53</v>
      </c>
      <c r="C3" s="216" t="s">
        <v>54</v>
      </c>
      <c r="D3" s="217"/>
      <c r="E3" s="216" t="s">
        <v>55</v>
      </c>
      <c r="F3" s="217"/>
      <c r="G3" s="216" t="s">
        <v>56</v>
      </c>
      <c r="H3" s="217"/>
      <c r="I3" s="216" t="s">
        <v>57</v>
      </c>
      <c r="J3" s="217"/>
      <c r="K3" s="218" t="s">
        <v>58</v>
      </c>
      <c r="L3" s="219"/>
      <c r="M3" s="218"/>
      <c r="N3" s="219"/>
      <c r="O3" s="218" t="s">
        <v>59</v>
      </c>
      <c r="P3" s="219"/>
      <c r="Q3" s="34"/>
      <c r="R3" s="218" t="s">
        <v>2497</v>
      </c>
      <c r="S3" s="219"/>
    </row>
    <row r="4" spans="1:19" s="33" customFormat="1" ht="21.75" customHeight="1">
      <c r="B4" s="215"/>
      <c r="C4" s="35" t="s">
        <v>60</v>
      </c>
      <c r="D4" s="36" t="s">
        <v>61</v>
      </c>
      <c r="E4" s="35" t="s">
        <v>60</v>
      </c>
      <c r="F4" s="36" t="s">
        <v>61</v>
      </c>
      <c r="G4" s="35" t="s">
        <v>60</v>
      </c>
      <c r="H4" s="36" t="s">
        <v>61</v>
      </c>
      <c r="I4" s="35" t="s">
        <v>60</v>
      </c>
      <c r="J4" s="36" t="s">
        <v>61</v>
      </c>
      <c r="K4" s="35" t="s">
        <v>60</v>
      </c>
      <c r="L4" s="36" t="s">
        <v>61</v>
      </c>
      <c r="M4" s="35" t="s">
        <v>60</v>
      </c>
      <c r="N4" s="36" t="s">
        <v>61</v>
      </c>
      <c r="O4" s="35" t="s">
        <v>60</v>
      </c>
      <c r="P4" s="36" t="s">
        <v>61</v>
      </c>
      <c r="Q4" s="34"/>
      <c r="R4" s="35" t="s">
        <v>60</v>
      </c>
      <c r="S4" s="36" t="s">
        <v>61</v>
      </c>
    </row>
    <row r="5" spans="1:19" ht="21.75" customHeight="1">
      <c r="B5" s="180" t="s">
        <v>62</v>
      </c>
      <c r="C5" s="38">
        <f>中央区・西区・西淀川区・淀川区!D19</f>
        <v>4050</v>
      </c>
      <c r="D5" s="39">
        <f>中央区・西区・西淀川区・淀川区!E19</f>
        <v>0</v>
      </c>
      <c r="E5" s="40">
        <f>中央区・西区・西淀川区・淀川区!H19</f>
        <v>5800</v>
      </c>
      <c r="F5" s="39">
        <f>中央区・西区・西淀川区・淀川区!I19</f>
        <v>0</v>
      </c>
      <c r="G5" s="40">
        <f>中央区・西区・西淀川区・淀川区!L19</f>
        <v>6050</v>
      </c>
      <c r="H5" s="39">
        <f>中央区・西区・西淀川区・淀川区!M19</f>
        <v>0</v>
      </c>
      <c r="I5" s="40">
        <f>中央区・西区・西淀川区・淀川区!P19</f>
        <v>5650</v>
      </c>
      <c r="J5" s="39">
        <f>中央区・西区・西淀川区・淀川区!Q19</f>
        <v>0</v>
      </c>
      <c r="K5" s="40">
        <f>中央区・西区・西淀川区・淀川区!T19</f>
        <v>7750</v>
      </c>
      <c r="L5" s="39">
        <f>中央区・西区・西淀川区・淀川区!U19</f>
        <v>0</v>
      </c>
      <c r="M5" s="40">
        <f>中央区・西区・西淀川区・淀川区!X19</f>
        <v>0</v>
      </c>
      <c r="N5" s="39">
        <f>中央区・西区・西淀川区・淀川区!Y19</f>
        <v>0</v>
      </c>
      <c r="O5" s="41">
        <f>SUMIF($C$4:$N$4,O$4,$C5:$N5)</f>
        <v>29300</v>
      </c>
      <c r="P5" s="42">
        <f t="shared" ref="P5:P28" si="0">SUMIF($C$4:$N$4,P$4,$C5:$N5)</f>
        <v>0</v>
      </c>
      <c r="Q5" s="34"/>
      <c r="R5" s="43">
        <f>中央区・西区・西淀川区・淀川区!AB19</f>
        <v>5500</v>
      </c>
      <c r="S5" s="42">
        <f>中央区・西区・西淀川区・淀川区!AC19</f>
        <v>0</v>
      </c>
    </row>
    <row r="6" spans="1:19" ht="21.75" customHeight="1">
      <c r="B6" s="181" t="s">
        <v>63</v>
      </c>
      <c r="C6" s="44">
        <f>中央区・西区・西淀川区・淀川区!D28</f>
        <v>1150</v>
      </c>
      <c r="D6" s="45">
        <f>中央区・西区・西淀川区・淀川区!E28</f>
        <v>0</v>
      </c>
      <c r="E6" s="46">
        <f>中央区・西区・西淀川区・淀川区!H28</f>
        <v>3400</v>
      </c>
      <c r="F6" s="45">
        <f>中央区・西区・西淀川区・淀川区!I28</f>
        <v>0</v>
      </c>
      <c r="G6" s="46">
        <f>中央区・西区・西淀川区・淀川区!L28</f>
        <v>3800</v>
      </c>
      <c r="H6" s="45">
        <f>中央区・西区・西淀川区・淀川区!M28</f>
        <v>0</v>
      </c>
      <c r="I6" s="46">
        <f>中央区・西区・西淀川区・淀川区!P28</f>
        <v>1800</v>
      </c>
      <c r="J6" s="45">
        <f>中央区・西区・西淀川区・淀川区!Q28</f>
        <v>0</v>
      </c>
      <c r="K6" s="46">
        <f>中央区・西区・西淀川区・淀川区!T28</f>
        <v>3900</v>
      </c>
      <c r="L6" s="45">
        <f>中央区・西区・西淀川区・淀川区!U28</f>
        <v>0</v>
      </c>
      <c r="M6" s="46">
        <f>中央区・西区・西淀川区・淀川区!X28</f>
        <v>0</v>
      </c>
      <c r="N6" s="45">
        <f>中央区・西区・西淀川区・淀川区!Y28</f>
        <v>0</v>
      </c>
      <c r="O6" s="47">
        <f t="shared" ref="O6:O28" si="1">SUMIF($C$4:$N$4,O$4,$C6:$N6)</f>
        <v>14050</v>
      </c>
      <c r="P6" s="48">
        <f t="shared" si="0"/>
        <v>0</v>
      </c>
      <c r="Q6" s="34"/>
      <c r="R6" s="49">
        <f>中央区・西区・西淀川区・淀川区!AB28</f>
        <v>4600</v>
      </c>
      <c r="S6" s="48">
        <f>中央区・西区・西淀川区・淀川区!AC28</f>
        <v>0</v>
      </c>
    </row>
    <row r="7" spans="1:19" ht="21.75" customHeight="1">
      <c r="B7" s="181" t="s">
        <v>64</v>
      </c>
      <c r="C7" s="44">
        <f>中央区・西区・西淀川区・淀川区!D37</f>
        <v>5150</v>
      </c>
      <c r="D7" s="45">
        <f>中央区・西区・西淀川区・淀川区!E37</f>
        <v>0</v>
      </c>
      <c r="E7" s="46">
        <f>中央区・西区・西淀川区・淀川区!H37</f>
        <v>0</v>
      </c>
      <c r="F7" s="45">
        <f>中央区・西区・西淀川区・淀川区!I37</f>
        <v>0</v>
      </c>
      <c r="G7" s="46">
        <f>中央区・西区・西淀川区・淀川区!L37</f>
        <v>4200</v>
      </c>
      <c r="H7" s="45">
        <f>中央区・西区・西淀川区・淀川区!M37</f>
        <v>0</v>
      </c>
      <c r="I7" s="46">
        <f>中央区・西区・西淀川区・淀川区!P37</f>
        <v>5100</v>
      </c>
      <c r="J7" s="45">
        <f>中央区・西区・西淀川区・淀川区!Q37</f>
        <v>0</v>
      </c>
      <c r="K7" s="46">
        <f>中央区・西区・西淀川区・淀川区!T37</f>
        <v>1000</v>
      </c>
      <c r="L7" s="45">
        <f>中央区・西区・西淀川区・淀川区!U37</f>
        <v>0</v>
      </c>
      <c r="M7" s="46">
        <f>中央区・西区・西淀川区・淀川区!X37</f>
        <v>0</v>
      </c>
      <c r="N7" s="45">
        <f>中央区・西区・西淀川区・淀川区!Y37</f>
        <v>0</v>
      </c>
      <c r="O7" s="47">
        <f t="shared" si="1"/>
        <v>15450</v>
      </c>
      <c r="P7" s="48">
        <f t="shared" si="0"/>
        <v>0</v>
      </c>
      <c r="Q7" s="34"/>
      <c r="R7" s="49">
        <f>中央区・西区・西淀川区・淀川区!AB37</f>
        <v>3100</v>
      </c>
      <c r="S7" s="48">
        <f>中央区・西区・西淀川区・淀川区!AC37</f>
        <v>0</v>
      </c>
    </row>
    <row r="8" spans="1:19" ht="21.75" customHeight="1">
      <c r="B8" s="181" t="s">
        <v>65</v>
      </c>
      <c r="C8" s="44">
        <f>中央区・西区・西淀川区・淀川区!D51</f>
        <v>3850</v>
      </c>
      <c r="D8" s="45">
        <f>中央区・西区・西淀川区・淀川区!E51</f>
        <v>0</v>
      </c>
      <c r="E8" s="46">
        <f>中央区・西区・西淀川区・淀川区!H51</f>
        <v>4400</v>
      </c>
      <c r="F8" s="45">
        <f>中央区・西区・西淀川区・淀川区!I51</f>
        <v>0</v>
      </c>
      <c r="G8" s="46">
        <f>中央区・西区・西淀川区・淀川区!L51</f>
        <v>10500</v>
      </c>
      <c r="H8" s="45">
        <f>中央区・西区・西淀川区・淀川区!M51</f>
        <v>0</v>
      </c>
      <c r="I8" s="46">
        <f>中央区・西区・西淀川区・淀川区!P51</f>
        <v>3600</v>
      </c>
      <c r="J8" s="45">
        <f>中央区・西区・西淀川区・淀川区!Q51</f>
        <v>0</v>
      </c>
      <c r="K8" s="46">
        <f>中央区・西区・西淀川区・淀川区!T51</f>
        <v>2650</v>
      </c>
      <c r="L8" s="45">
        <f>中央区・西区・西淀川区・淀川区!U51</f>
        <v>0</v>
      </c>
      <c r="M8" s="46">
        <f>中央区・西区・西淀川区・淀川区!X51</f>
        <v>0</v>
      </c>
      <c r="N8" s="45">
        <f>中央区・西区・西淀川区・淀川区!Y51</f>
        <v>0</v>
      </c>
      <c r="O8" s="47">
        <f t="shared" si="1"/>
        <v>25000</v>
      </c>
      <c r="P8" s="48">
        <f t="shared" si="0"/>
        <v>0</v>
      </c>
      <c r="Q8" s="34"/>
      <c r="R8" s="49">
        <f>中央区・西区・西淀川区・淀川区!AB51</f>
        <v>5950</v>
      </c>
      <c r="S8" s="48">
        <f>中央区・西区・西淀川区・淀川区!AC51</f>
        <v>0</v>
      </c>
    </row>
    <row r="9" spans="1:19" ht="21.75" customHeight="1">
      <c r="B9" s="181" t="s">
        <v>66</v>
      </c>
      <c r="C9" s="44">
        <f>東淀川区・北区・福島区・都島区!D24</f>
        <v>5650</v>
      </c>
      <c r="D9" s="45">
        <f>東淀川区・北区・福島区・都島区!E24</f>
        <v>0</v>
      </c>
      <c r="E9" s="46">
        <f>東淀川区・北区・福島区・都島区!H24</f>
        <v>4550</v>
      </c>
      <c r="F9" s="45">
        <f>東淀川区・北区・福島区・都島区!I24</f>
        <v>0</v>
      </c>
      <c r="G9" s="46">
        <f>東淀川区・北区・福島区・都島区!L24</f>
        <v>8200</v>
      </c>
      <c r="H9" s="45">
        <f>東淀川区・北区・福島区・都島区!M24</f>
        <v>0</v>
      </c>
      <c r="I9" s="46">
        <f>東淀川区・北区・福島区・都島区!P24</f>
        <v>4850</v>
      </c>
      <c r="J9" s="45">
        <f>東淀川区・北区・福島区・都島区!Q24</f>
        <v>0</v>
      </c>
      <c r="K9" s="46">
        <f>東淀川区・北区・福島区・都島区!T24</f>
        <v>1200</v>
      </c>
      <c r="L9" s="45">
        <f>東淀川区・北区・福島区・都島区!U24</f>
        <v>0</v>
      </c>
      <c r="M9" s="46">
        <f>東淀川区・北区・福島区・都島区!X24</f>
        <v>0</v>
      </c>
      <c r="N9" s="45">
        <f>東淀川区・北区・福島区・都島区!Y24</f>
        <v>0</v>
      </c>
      <c r="O9" s="47">
        <f t="shared" si="1"/>
        <v>24450</v>
      </c>
      <c r="P9" s="48">
        <f t="shared" si="0"/>
        <v>0</v>
      </c>
      <c r="Q9" s="34"/>
      <c r="R9" s="49">
        <f>東淀川区・北区・福島区・都島区!AB24</f>
        <v>5000</v>
      </c>
      <c r="S9" s="48">
        <f>東淀川区・北区・福島区・都島区!AC24</f>
        <v>0</v>
      </c>
    </row>
    <row r="10" spans="1:19" ht="21.75" customHeight="1">
      <c r="B10" s="181" t="s">
        <v>67</v>
      </c>
      <c r="C10" s="44">
        <f>東淀川区・北区・福島区・都島区!D33</f>
        <v>5750</v>
      </c>
      <c r="D10" s="45">
        <f>東淀川区・北区・福島区・都島区!E33</f>
        <v>0</v>
      </c>
      <c r="E10" s="46">
        <f>東淀川区・北区・福島区・都島区!H33</f>
        <v>3000</v>
      </c>
      <c r="F10" s="45">
        <f>東淀川区・北区・福島区・都島区!I33</f>
        <v>0</v>
      </c>
      <c r="G10" s="46">
        <f>東淀川区・北区・福島区・都島区!L33</f>
        <v>8950</v>
      </c>
      <c r="H10" s="45">
        <f>東淀川区・北区・福島区・都島区!M33</f>
        <v>0</v>
      </c>
      <c r="I10" s="46">
        <f>東淀川区・北区・福島区・都島区!P33</f>
        <v>2350</v>
      </c>
      <c r="J10" s="45">
        <f>東淀川区・北区・福島区・都島区!Q33</f>
        <v>0</v>
      </c>
      <c r="K10" s="46">
        <f>東淀川区・北区・福島区・都島区!T33</f>
        <v>6800</v>
      </c>
      <c r="L10" s="45">
        <f>東淀川区・北区・福島区・都島区!U33</f>
        <v>0</v>
      </c>
      <c r="M10" s="46">
        <f>東淀川区・北区・福島区・都島区!X33</f>
        <v>0</v>
      </c>
      <c r="N10" s="45">
        <f>東淀川区・北区・福島区・都島区!Y33</f>
        <v>0</v>
      </c>
      <c r="O10" s="47">
        <f t="shared" si="1"/>
        <v>26850</v>
      </c>
      <c r="P10" s="48">
        <f t="shared" si="0"/>
        <v>0</v>
      </c>
      <c r="Q10" s="34"/>
      <c r="R10" s="49">
        <f>東淀川区・北区・福島区・都島区!AB33</f>
        <v>6000</v>
      </c>
      <c r="S10" s="48">
        <f>東淀川区・北区・福島区・都島区!AC33</f>
        <v>0</v>
      </c>
    </row>
    <row r="11" spans="1:19" ht="21.75" customHeight="1">
      <c r="B11" s="181" t="s">
        <v>68</v>
      </c>
      <c r="C11" s="44">
        <f>東淀川区・北区・福島区・都島区!D41</f>
        <v>3300</v>
      </c>
      <c r="D11" s="45">
        <f>東淀川区・北区・福島区・都島区!E41</f>
        <v>0</v>
      </c>
      <c r="E11" s="46">
        <f>東淀川区・北区・福島区・都島区!H41</f>
        <v>3100</v>
      </c>
      <c r="F11" s="45">
        <f>東淀川区・北区・福島区・都島区!I41</f>
        <v>0</v>
      </c>
      <c r="G11" s="46">
        <f>東淀川区・北区・福島区・都島区!L41</f>
        <v>4600</v>
      </c>
      <c r="H11" s="45">
        <f>東淀川区・北区・福島区・都島区!M41</f>
        <v>0</v>
      </c>
      <c r="I11" s="46">
        <f>東淀川区・北区・福島区・都島区!P41</f>
        <v>2950</v>
      </c>
      <c r="J11" s="45">
        <f>東淀川区・北区・福島区・都島区!Q41</f>
        <v>0</v>
      </c>
      <c r="K11" s="46">
        <f>東淀川区・北区・福島区・都島区!T41</f>
        <v>1700</v>
      </c>
      <c r="L11" s="45">
        <f>東淀川区・北区・福島区・都島区!U41</f>
        <v>0</v>
      </c>
      <c r="M11" s="46">
        <f>東淀川区・北区・福島区・都島区!X41</f>
        <v>0</v>
      </c>
      <c r="N11" s="45">
        <f>東淀川区・北区・福島区・都島区!Y41</f>
        <v>0</v>
      </c>
      <c r="O11" s="47">
        <f t="shared" si="1"/>
        <v>15650</v>
      </c>
      <c r="P11" s="48">
        <f t="shared" si="0"/>
        <v>0</v>
      </c>
      <c r="Q11" s="34"/>
      <c r="R11" s="49">
        <f>東淀川区・北区・福島区・都島区!AB41</f>
        <v>6200</v>
      </c>
      <c r="S11" s="48">
        <f>東淀川区・北区・福島区・都島区!AC41</f>
        <v>0</v>
      </c>
    </row>
    <row r="12" spans="1:19" ht="21.75" customHeight="1">
      <c r="B12" s="181" t="s">
        <v>69</v>
      </c>
      <c r="C12" s="44">
        <f>東淀川区・北区・福島区・都島区!D51</f>
        <v>3350</v>
      </c>
      <c r="D12" s="45">
        <f>東淀川区・北区・福島区・都島区!E51</f>
        <v>0</v>
      </c>
      <c r="E12" s="46">
        <f>東淀川区・北区・福島区・都島区!H51</f>
        <v>5600</v>
      </c>
      <c r="F12" s="45">
        <f>東淀川区・北区・福島区・都島区!I51</f>
        <v>0</v>
      </c>
      <c r="G12" s="46">
        <f>東淀川区・北区・福島区・都島区!L51</f>
        <v>4400</v>
      </c>
      <c r="H12" s="45">
        <f>東淀川区・北区・福島区・都島区!M51</f>
        <v>0</v>
      </c>
      <c r="I12" s="50">
        <f>東淀川区・北区・福島区・都島区!P51</f>
        <v>5200</v>
      </c>
      <c r="J12" s="45">
        <f>東淀川区・北区・福島区・都島区!Q51</f>
        <v>0</v>
      </c>
      <c r="K12" s="46">
        <f>東淀川区・北区・福島区・都島区!T51</f>
        <v>1400</v>
      </c>
      <c r="L12" s="45">
        <f>東淀川区・北区・福島区・都島区!U51</f>
        <v>0</v>
      </c>
      <c r="M12" s="46">
        <f>東淀川区・北区・福島区・都島区!X51</f>
        <v>0</v>
      </c>
      <c r="N12" s="45">
        <f>東淀川区・北区・福島区・都島区!Y51</f>
        <v>0</v>
      </c>
      <c r="O12" s="47">
        <f t="shared" si="1"/>
        <v>19950</v>
      </c>
      <c r="P12" s="48">
        <f t="shared" si="0"/>
        <v>0</v>
      </c>
      <c r="Q12" s="34"/>
      <c r="R12" s="49">
        <f>東淀川区・北区・福島区・都島区!AB51</f>
        <v>6050</v>
      </c>
      <c r="S12" s="48">
        <f>東淀川区・北区・福島区・都島区!AC51</f>
        <v>0</v>
      </c>
    </row>
    <row r="13" spans="1:19" ht="21.75" customHeight="1">
      <c r="B13" s="181" t="s">
        <v>70</v>
      </c>
      <c r="C13" s="44">
        <f>旭区・此花区・港区・大正区!D20</f>
        <v>3200</v>
      </c>
      <c r="D13" s="45">
        <f>旭区・此花区・港区・大正区!E20</f>
        <v>0</v>
      </c>
      <c r="E13" s="46">
        <f>旭区・此花区・港区・大正区!H20</f>
        <v>4700</v>
      </c>
      <c r="F13" s="45">
        <f>旭区・此花区・港区・大正区!I20</f>
        <v>0</v>
      </c>
      <c r="G13" s="46">
        <f>旭区・此花区・港区・大正区!L20</f>
        <v>5100</v>
      </c>
      <c r="H13" s="45">
        <f>旭区・此花区・港区・大正区!M20</f>
        <v>0</v>
      </c>
      <c r="I13" s="46">
        <f>旭区・此花区・港区・大正区!P20</f>
        <v>1500</v>
      </c>
      <c r="J13" s="45">
        <f>旭区・此花区・港区・大正区!Q20</f>
        <v>0</v>
      </c>
      <c r="K13" s="46">
        <f>旭区・此花区・港区・大正区!T20</f>
        <v>1100</v>
      </c>
      <c r="L13" s="51">
        <f>旭区・此花区・港区・大正区!U20</f>
        <v>0</v>
      </c>
      <c r="M13" s="46">
        <f>旭区・此花区・港区・大正区!X20</f>
        <v>0</v>
      </c>
      <c r="N13" s="51">
        <f>旭区・此花区・港区・大正区!Y20</f>
        <v>0</v>
      </c>
      <c r="O13" s="47">
        <f t="shared" si="1"/>
        <v>15600</v>
      </c>
      <c r="P13" s="48">
        <f t="shared" si="0"/>
        <v>0</v>
      </c>
      <c r="Q13" s="34"/>
      <c r="R13" s="49">
        <f>旭区・此花区・港区・大正区!AB20</f>
        <v>7400</v>
      </c>
      <c r="S13" s="48">
        <f>旭区・此花区・港区・大正区!AC20</f>
        <v>0</v>
      </c>
    </row>
    <row r="14" spans="1:19" ht="21.75" customHeight="1">
      <c r="B14" s="181" t="s">
        <v>71</v>
      </c>
      <c r="C14" s="44">
        <f>旭区・此花区・港区・大正区!D28</f>
        <v>0</v>
      </c>
      <c r="D14" s="52">
        <f>旭区・此花区・港区・大正区!E28</f>
        <v>0</v>
      </c>
      <c r="E14" s="46">
        <f>旭区・此花区・港区・大正区!H28</f>
        <v>2900</v>
      </c>
      <c r="F14" s="45">
        <f>旭区・此花区・港区・大正区!I28</f>
        <v>0</v>
      </c>
      <c r="G14" s="46">
        <f>旭区・此花区・港区・大正区!L28</f>
        <v>4650</v>
      </c>
      <c r="H14" s="45">
        <f>旭区・此花区・港区・大正区!M28</f>
        <v>0</v>
      </c>
      <c r="I14" s="46">
        <f>旭区・此花区・港区・大正区!P28</f>
        <v>1550</v>
      </c>
      <c r="J14" s="45">
        <f>旭区・此花区・港区・大正区!Q28</f>
        <v>0</v>
      </c>
      <c r="K14" s="46">
        <f>旭区・此花区・港区・大正区!T28</f>
        <v>550</v>
      </c>
      <c r="L14" s="45">
        <f>旭区・此花区・港区・大正区!U28</f>
        <v>0</v>
      </c>
      <c r="M14" s="46">
        <f>旭区・此花区・港区・大正区!X28</f>
        <v>0</v>
      </c>
      <c r="N14" s="45">
        <f>旭区・此花区・港区・大正区!Y28</f>
        <v>0</v>
      </c>
      <c r="O14" s="47">
        <f t="shared" si="1"/>
        <v>9650</v>
      </c>
      <c r="P14" s="48">
        <f t="shared" si="0"/>
        <v>0</v>
      </c>
      <c r="Q14" s="34"/>
      <c r="R14" s="49">
        <f>旭区・此花区・港区・大正区!AB28</f>
        <v>2250</v>
      </c>
      <c r="S14" s="48">
        <f>旭区・此花区・港区・大正区!AC28</f>
        <v>0</v>
      </c>
    </row>
    <row r="15" spans="1:19" ht="21.75" customHeight="1">
      <c r="B15" s="181" t="s">
        <v>72</v>
      </c>
      <c r="C15" s="44">
        <f>旭区・此花区・港区・大正区!D38</f>
        <v>400</v>
      </c>
      <c r="D15" s="45">
        <f>旭区・此花区・港区・大正区!E38</f>
        <v>0</v>
      </c>
      <c r="E15" s="46">
        <f>旭区・此花区・港区・大正区!H38</f>
        <v>3350</v>
      </c>
      <c r="F15" s="45">
        <f>旭区・此花区・港区・大正区!I38</f>
        <v>0</v>
      </c>
      <c r="G15" s="46">
        <f>旭区・此花区・港区・大正区!L38</f>
        <v>5000</v>
      </c>
      <c r="H15" s="45">
        <f>旭区・此花区・港区・大正区!M38</f>
        <v>0</v>
      </c>
      <c r="I15" s="46">
        <f>旭区・此花区・港区・大正区!P38</f>
        <v>2450</v>
      </c>
      <c r="J15" s="45">
        <f>旭区・此花区・港区・大正区!Q38</f>
        <v>0</v>
      </c>
      <c r="K15" s="46">
        <f>旭区・此花区・港区・大正区!T38</f>
        <v>950</v>
      </c>
      <c r="L15" s="45">
        <f>旭区・此花区・港区・大正区!U38</f>
        <v>0</v>
      </c>
      <c r="M15" s="46">
        <f>旭区・此花区・港区・大正区!X38</f>
        <v>0</v>
      </c>
      <c r="N15" s="45">
        <f>旭区・此花区・港区・大正区!Y38</f>
        <v>0</v>
      </c>
      <c r="O15" s="47">
        <f t="shared" si="1"/>
        <v>12150</v>
      </c>
      <c r="P15" s="48">
        <f t="shared" si="0"/>
        <v>0</v>
      </c>
      <c r="Q15" s="34"/>
      <c r="R15" s="49">
        <f>旭区・此花区・港区・大正区!AB38</f>
        <v>2900</v>
      </c>
      <c r="S15" s="48">
        <f>旭区・此花区・港区・大正区!AC38</f>
        <v>0</v>
      </c>
    </row>
    <row r="16" spans="1:19" ht="21.75" customHeight="1">
      <c r="B16" s="181" t="s">
        <v>73</v>
      </c>
      <c r="C16" s="44">
        <f>旭区・此花区・港区・大正区!D51</f>
        <v>1350</v>
      </c>
      <c r="D16" s="45">
        <f>旭区・此花区・港区・大正区!E51</f>
        <v>0</v>
      </c>
      <c r="E16" s="46">
        <f>旭区・此花区・港区・大正区!H51</f>
        <v>5250</v>
      </c>
      <c r="F16" s="45">
        <f>旭区・此花区・港区・大正区!I51</f>
        <v>0</v>
      </c>
      <c r="G16" s="46">
        <f>旭区・此花区・港区・大正区!L51</f>
        <v>3400</v>
      </c>
      <c r="H16" s="51">
        <f>旭区・此花区・港区・大正区!M51</f>
        <v>0</v>
      </c>
      <c r="I16" s="46">
        <f>旭区・此花区・港区・大正区!P51</f>
        <v>2400</v>
      </c>
      <c r="J16" s="45">
        <f>旭区・此花区・港区・大正区!Q51</f>
        <v>0</v>
      </c>
      <c r="K16" s="46">
        <f>旭区・此花区・港区・大正区!T51</f>
        <v>550</v>
      </c>
      <c r="L16" s="45">
        <f>旭区・此花区・港区・大正区!U51</f>
        <v>0</v>
      </c>
      <c r="M16" s="46">
        <f>旭区・此花区・港区・大正区!X51</f>
        <v>0</v>
      </c>
      <c r="N16" s="45">
        <f>旭区・此花区・港区・大正区!Y51</f>
        <v>0</v>
      </c>
      <c r="O16" s="47">
        <f t="shared" si="1"/>
        <v>12950</v>
      </c>
      <c r="P16" s="48">
        <f t="shared" si="0"/>
        <v>0</v>
      </c>
      <c r="Q16" s="34"/>
      <c r="R16" s="49">
        <f>旭区・此花区・港区・大正区!AB51</f>
        <v>5000</v>
      </c>
      <c r="S16" s="48">
        <f>旭区・此花区・港区・大正区!AC51</f>
        <v>0</v>
      </c>
    </row>
    <row r="17" spans="2:19" ht="21.75" customHeight="1">
      <c r="B17" s="181" t="s">
        <v>74</v>
      </c>
      <c r="C17" s="44">
        <f>浪速区・阿倍野区・西成区・天王寺区!D18</f>
        <v>0</v>
      </c>
      <c r="D17" s="45">
        <f>浪速区・阿倍野区・西成区・天王寺区!E18</f>
        <v>0</v>
      </c>
      <c r="E17" s="46">
        <f>浪速区・阿倍野区・西成区・天王寺区!H18</f>
        <v>3400</v>
      </c>
      <c r="F17" s="45">
        <f>浪速区・阿倍野区・西成区・天王寺区!I18</f>
        <v>0</v>
      </c>
      <c r="G17" s="46">
        <f>浪速区・阿倍野区・西成区・天王寺区!L18</f>
        <v>2300</v>
      </c>
      <c r="H17" s="45">
        <f>浪速区・阿倍野区・西成区・天王寺区!M18</f>
        <v>0</v>
      </c>
      <c r="I17" s="46">
        <f>浪速区・阿倍野区・西成区・天王寺区!P18</f>
        <v>1950</v>
      </c>
      <c r="J17" s="45">
        <f>浪速区・阿倍野区・西成区・天王寺区!Q18</f>
        <v>0</v>
      </c>
      <c r="K17" s="46">
        <f>浪速区・阿倍野区・西成区・天王寺区!T18</f>
        <v>1250</v>
      </c>
      <c r="L17" s="45">
        <f>浪速区・阿倍野区・西成区・天王寺区!U18</f>
        <v>0</v>
      </c>
      <c r="M17" s="46">
        <f>浪速区・阿倍野区・西成区・天王寺区!X18</f>
        <v>0</v>
      </c>
      <c r="N17" s="45">
        <f>浪速区・阿倍野区・西成区・天王寺区!Y18</f>
        <v>0</v>
      </c>
      <c r="O17" s="47">
        <f t="shared" si="1"/>
        <v>8900</v>
      </c>
      <c r="P17" s="48">
        <f t="shared" si="0"/>
        <v>0</v>
      </c>
      <c r="Q17" s="34"/>
      <c r="R17" s="49">
        <f>浪速区・阿倍野区・西成区・天王寺区!AB18</f>
        <v>2300</v>
      </c>
      <c r="S17" s="48">
        <f>浪速区・阿倍野区・西成区・天王寺区!AC18</f>
        <v>0</v>
      </c>
    </row>
    <row r="18" spans="2:19" ht="21.75" customHeight="1">
      <c r="B18" s="181" t="s">
        <v>75</v>
      </c>
      <c r="C18" s="44">
        <f>浪速区・阿倍野区・西成区・天王寺区!D30</f>
        <v>5200</v>
      </c>
      <c r="D18" s="45">
        <f>浪速区・阿倍野区・西成区・天王寺区!E30</f>
        <v>0</v>
      </c>
      <c r="E18" s="46">
        <f>浪速区・阿倍野区・西成区・天王寺区!H30</f>
        <v>7150</v>
      </c>
      <c r="F18" s="45">
        <f>浪速区・阿倍野区・西成区・天王寺区!I30</f>
        <v>0</v>
      </c>
      <c r="G18" s="46">
        <f>浪速区・阿倍野区・西成区・天王寺区!L30</f>
        <v>5100</v>
      </c>
      <c r="H18" s="45">
        <f>浪速区・阿倍野区・西成区・天王寺区!M30</f>
        <v>0</v>
      </c>
      <c r="I18" s="46">
        <f>浪速区・阿倍野区・西成区・天王寺区!P30</f>
        <v>2350</v>
      </c>
      <c r="J18" s="45">
        <f>浪速区・阿倍野区・西成区・天王寺区!Q30</f>
        <v>0</v>
      </c>
      <c r="K18" s="46">
        <f>浪速区・阿倍野区・西成区・天王寺区!T30</f>
        <v>2000</v>
      </c>
      <c r="L18" s="45">
        <f>浪速区・阿倍野区・西成区・天王寺区!U30</f>
        <v>0</v>
      </c>
      <c r="M18" s="46">
        <f>浪速区・阿倍野区・西成区・天王寺区!X30</f>
        <v>0</v>
      </c>
      <c r="N18" s="45">
        <f>浪速区・阿倍野区・西成区・天王寺区!Y30</f>
        <v>0</v>
      </c>
      <c r="O18" s="47">
        <f t="shared" si="1"/>
        <v>21800</v>
      </c>
      <c r="P18" s="48">
        <f t="shared" si="0"/>
        <v>0</v>
      </c>
      <c r="Q18" s="34"/>
      <c r="R18" s="49">
        <f>浪速区・阿倍野区・西成区・天王寺区!AB30</f>
        <v>7000</v>
      </c>
      <c r="S18" s="48">
        <f>浪速区・阿倍野区・西成区・天王寺区!AC30</f>
        <v>0</v>
      </c>
    </row>
    <row r="19" spans="2:19" ht="21.75" customHeight="1">
      <c r="B19" s="181" t="s">
        <v>76</v>
      </c>
      <c r="C19" s="44">
        <f>浪速区・阿倍野区・西成区・天王寺区!D41</f>
        <v>2000</v>
      </c>
      <c r="D19" s="45">
        <f>浪速区・阿倍野区・西成区・天王寺区!E41</f>
        <v>0</v>
      </c>
      <c r="E19" s="46">
        <f>浪速区・阿倍野区・西成区・天王寺区!H41</f>
        <v>3450</v>
      </c>
      <c r="F19" s="45">
        <f>浪速区・阿倍野区・西成区・天王寺区!I41</f>
        <v>0</v>
      </c>
      <c r="G19" s="46">
        <f>浪速区・阿倍野区・西成区・天王寺区!L41</f>
        <v>4600</v>
      </c>
      <c r="H19" s="45">
        <f>浪速区・阿倍野区・西成区・天王寺区!M41</f>
        <v>0</v>
      </c>
      <c r="I19" s="46">
        <f>浪速区・阿倍野区・西成区・天王寺区!P41</f>
        <v>1850</v>
      </c>
      <c r="J19" s="45">
        <f>浪速区・阿倍野区・西成区・天王寺区!Q41</f>
        <v>0</v>
      </c>
      <c r="K19" s="46">
        <f>浪速区・阿倍野区・西成区・天王寺区!T41</f>
        <v>450</v>
      </c>
      <c r="L19" s="45">
        <f>浪速区・阿倍野区・西成区・天王寺区!U41</f>
        <v>0</v>
      </c>
      <c r="M19" s="46">
        <f>浪速区・阿倍野区・西成区・天王寺区!X41</f>
        <v>0</v>
      </c>
      <c r="N19" s="45">
        <f>浪速区・阿倍野区・西成区・天王寺区!Y41</f>
        <v>0</v>
      </c>
      <c r="O19" s="47">
        <f t="shared" si="1"/>
        <v>12350</v>
      </c>
      <c r="P19" s="48">
        <f t="shared" si="0"/>
        <v>0</v>
      </c>
      <c r="Q19" s="34"/>
      <c r="R19" s="49">
        <f>浪速区・阿倍野区・西成区・天王寺区!AB41</f>
        <v>5350</v>
      </c>
      <c r="S19" s="48">
        <f>浪速区・阿倍野区・西成区・天王寺区!AC41</f>
        <v>0</v>
      </c>
    </row>
    <row r="20" spans="2:19" ht="21.75" customHeight="1">
      <c r="B20" s="181" t="s">
        <v>77</v>
      </c>
      <c r="C20" s="44">
        <f>浪速区・阿倍野区・西成区・天王寺区!D51</f>
        <v>0</v>
      </c>
      <c r="D20" s="45">
        <f>浪速区・阿倍野区・西成区・天王寺区!E51</f>
        <v>0</v>
      </c>
      <c r="E20" s="46">
        <f>浪速区・阿倍野区・西成区・天王寺区!H51</f>
        <v>3600</v>
      </c>
      <c r="F20" s="45">
        <f>浪速区・阿倍野区・西成区・天王寺区!I51</f>
        <v>0</v>
      </c>
      <c r="G20" s="46">
        <f>浪速区・阿倍野区・西成区・天王寺区!L51</f>
        <v>2600</v>
      </c>
      <c r="H20" s="45">
        <f>浪速区・阿倍野区・西成区・天王寺区!M51</f>
        <v>0</v>
      </c>
      <c r="I20" s="46">
        <f>浪速区・阿倍野区・西成区・天王寺区!P51</f>
        <v>1850</v>
      </c>
      <c r="J20" s="45">
        <f>浪速区・阿倍野区・西成区・天王寺区!Q51</f>
        <v>0</v>
      </c>
      <c r="K20" s="46">
        <f>浪速区・阿倍野区・西成区・天王寺区!T51</f>
        <v>1300</v>
      </c>
      <c r="L20" s="45">
        <f>浪速区・阿倍野区・西成区・天王寺区!U51</f>
        <v>0</v>
      </c>
      <c r="M20" s="46">
        <f>浪速区・阿倍野区・西成区・天王寺区!X51</f>
        <v>0</v>
      </c>
      <c r="N20" s="45">
        <f>浪速区・阿倍野区・西成区・天王寺区!Y51</f>
        <v>0</v>
      </c>
      <c r="O20" s="47">
        <f t="shared" si="1"/>
        <v>9350</v>
      </c>
      <c r="P20" s="48">
        <f t="shared" si="0"/>
        <v>0</v>
      </c>
      <c r="Q20" s="34"/>
      <c r="R20" s="49">
        <f>浪速区・阿倍野区・西成区・天王寺区!AB51</f>
        <v>2000</v>
      </c>
      <c r="S20" s="48">
        <f>浪速区・阿倍野区・西成区・天王寺区!AC51</f>
        <v>0</v>
      </c>
    </row>
    <row r="21" spans="2:19" ht="21.75" customHeight="1">
      <c r="B21" s="181" t="s">
        <v>78</v>
      </c>
      <c r="C21" s="44">
        <f>生野区・東成区・城東区・鶴見区!D21</f>
        <v>3550</v>
      </c>
      <c r="D21" s="45">
        <f>生野区・東成区・城東区・鶴見区!E21</f>
        <v>0</v>
      </c>
      <c r="E21" s="46">
        <f>生野区・東成区・城東区・鶴見区!H21</f>
        <v>11250</v>
      </c>
      <c r="F21" s="45">
        <f>生野区・東成区・城東区・鶴見区!I21</f>
        <v>0</v>
      </c>
      <c r="G21" s="46">
        <f>生野区・東成区・城東区・鶴見区!L21</f>
        <v>4400</v>
      </c>
      <c r="H21" s="45">
        <f>生野区・東成区・城東区・鶴見区!M21</f>
        <v>0</v>
      </c>
      <c r="I21" s="46">
        <f>生野区・東成区・城東区・鶴見区!P21</f>
        <v>4600</v>
      </c>
      <c r="J21" s="45">
        <f>生野区・東成区・城東区・鶴見区!Q21</f>
        <v>0</v>
      </c>
      <c r="K21" s="46">
        <f>生野区・東成区・城東区・鶴見区!T21</f>
        <v>1400</v>
      </c>
      <c r="L21" s="45">
        <f>生野区・東成区・城東区・鶴見区!U21</f>
        <v>0</v>
      </c>
      <c r="M21" s="46">
        <f>生野区・東成区・城東区・鶴見区!X21</f>
        <v>0</v>
      </c>
      <c r="N21" s="45">
        <f>生野区・東成区・城東区・鶴見区!Y21</f>
        <v>0</v>
      </c>
      <c r="O21" s="47">
        <f t="shared" si="1"/>
        <v>25200</v>
      </c>
      <c r="P21" s="48">
        <f t="shared" si="0"/>
        <v>0</v>
      </c>
      <c r="Q21" s="34"/>
      <c r="R21" s="49">
        <f>生野区・東成区・城東区・鶴見区!AB21</f>
        <v>12700</v>
      </c>
      <c r="S21" s="48">
        <f>生野区・東成区・城東区・鶴見区!AC21</f>
        <v>0</v>
      </c>
    </row>
    <row r="22" spans="2:19" ht="21.75" customHeight="1">
      <c r="B22" s="181" t="s">
        <v>79</v>
      </c>
      <c r="C22" s="44">
        <f>生野区・東成区・城東区・鶴見区!D29</f>
        <v>1000</v>
      </c>
      <c r="D22" s="45">
        <f>生野区・東成区・城東区・鶴見区!E29</f>
        <v>0</v>
      </c>
      <c r="E22" s="46">
        <f>生野区・東成区・城東区・鶴見区!H29</f>
        <v>5700</v>
      </c>
      <c r="F22" s="45">
        <f>生野区・東成区・城東区・鶴見区!I29</f>
        <v>0</v>
      </c>
      <c r="G22" s="46">
        <f>生野区・東成区・城東区・鶴見区!L29</f>
        <v>3050</v>
      </c>
      <c r="H22" s="45">
        <f>生野区・東成区・城東区・鶴見区!M29</f>
        <v>0</v>
      </c>
      <c r="I22" s="46">
        <f>生野区・東成区・城東区・鶴見区!P29</f>
        <v>3500</v>
      </c>
      <c r="J22" s="45">
        <f>生野区・東成区・城東区・鶴見区!Q29</f>
        <v>0</v>
      </c>
      <c r="K22" s="46">
        <f>生野区・東成区・城東区・鶴見区!T29</f>
        <v>1450</v>
      </c>
      <c r="L22" s="45">
        <f>生野区・東成区・城東区・鶴見区!U29</f>
        <v>0</v>
      </c>
      <c r="M22" s="46">
        <f>生野区・東成区・城東区・鶴見区!X29</f>
        <v>0</v>
      </c>
      <c r="N22" s="45">
        <f>生野区・東成区・城東区・鶴見区!Y29</f>
        <v>0</v>
      </c>
      <c r="O22" s="47">
        <f t="shared" si="1"/>
        <v>14700</v>
      </c>
      <c r="P22" s="48">
        <f t="shared" si="0"/>
        <v>0</v>
      </c>
      <c r="Q22" s="34"/>
      <c r="R22" s="49">
        <f>生野区・東成区・城東区・鶴見区!AB29</f>
        <v>7200</v>
      </c>
      <c r="S22" s="48">
        <f>生野区・東成区・城東区・鶴見区!AC29</f>
        <v>0</v>
      </c>
    </row>
    <row r="23" spans="2:19" ht="21.75" customHeight="1">
      <c r="B23" s="181" t="s">
        <v>80</v>
      </c>
      <c r="C23" s="44">
        <f>生野区・東成区・城東区・鶴見区!D39</f>
        <v>6300</v>
      </c>
      <c r="D23" s="45">
        <f>生野区・東成区・城東区・鶴見区!E39</f>
        <v>0</v>
      </c>
      <c r="E23" s="46">
        <f>生野区・東成区・城東区・鶴見区!H39</f>
        <v>9300</v>
      </c>
      <c r="F23" s="45">
        <f>生野区・東成区・城東区・鶴見区!I39</f>
        <v>0</v>
      </c>
      <c r="G23" s="46">
        <f>生野区・東成区・城東区・鶴見区!L39</f>
        <v>7700</v>
      </c>
      <c r="H23" s="45">
        <f>生野区・東成区・城東区・鶴見区!M39</f>
        <v>0</v>
      </c>
      <c r="I23" s="46">
        <f>生野区・東成区・城東区・鶴見区!P39</f>
        <v>5950</v>
      </c>
      <c r="J23" s="45">
        <f>生野区・東成区・城東区・鶴見区!Q39</f>
        <v>0</v>
      </c>
      <c r="K23" s="46">
        <f>生野区・東成区・城東区・鶴見区!T39</f>
        <v>1700</v>
      </c>
      <c r="L23" s="45">
        <f>生野区・東成区・城東区・鶴見区!U39</f>
        <v>0</v>
      </c>
      <c r="M23" s="46">
        <f>生野区・東成区・城東区・鶴見区!X39</f>
        <v>0</v>
      </c>
      <c r="N23" s="45">
        <f>生野区・東成区・城東区・鶴見区!Y39</f>
        <v>0</v>
      </c>
      <c r="O23" s="47">
        <f t="shared" si="1"/>
        <v>30950</v>
      </c>
      <c r="P23" s="48">
        <f t="shared" si="0"/>
        <v>0</v>
      </c>
      <c r="Q23" s="34"/>
      <c r="R23" s="49">
        <f>生野区・東成区・城東区・鶴見区!AB39</f>
        <v>10550</v>
      </c>
      <c r="S23" s="48">
        <f>生野区・東成区・城東区・鶴見区!AC39</f>
        <v>0</v>
      </c>
    </row>
    <row r="24" spans="2:19" ht="21.75" customHeight="1">
      <c r="B24" s="181" t="s">
        <v>81</v>
      </c>
      <c r="C24" s="44">
        <f>生野区・東成区・城東区・鶴見区!D51</f>
        <v>2600</v>
      </c>
      <c r="D24" s="45">
        <f>生野区・東成区・城東区・鶴見区!E51</f>
        <v>0</v>
      </c>
      <c r="E24" s="46">
        <f>生野区・東成区・城東区・鶴見区!H51</f>
        <v>4600</v>
      </c>
      <c r="F24" s="45">
        <f>生野区・東成区・城東区・鶴見区!I51</f>
        <v>0</v>
      </c>
      <c r="G24" s="46">
        <f>生野区・東成区・城東区・鶴見区!L51</f>
        <v>7850</v>
      </c>
      <c r="H24" s="45">
        <f>生野区・東成区・城東区・鶴見区!M51</f>
        <v>0</v>
      </c>
      <c r="I24" s="46">
        <f>生野区・東成区・城東区・鶴見区!P51</f>
        <v>4150</v>
      </c>
      <c r="J24" s="45">
        <f>生野区・東成区・城東区・鶴見区!Q51</f>
        <v>0</v>
      </c>
      <c r="K24" s="46">
        <f>生野区・東成区・城東区・鶴見区!T51</f>
        <v>950</v>
      </c>
      <c r="L24" s="45">
        <f>生野区・東成区・城東区・鶴見区!U51</f>
        <v>0</v>
      </c>
      <c r="M24" s="46">
        <f>生野区・東成区・城東区・鶴見区!X51</f>
        <v>0</v>
      </c>
      <c r="N24" s="45">
        <f>生野区・東成区・城東区・鶴見区!Y51</f>
        <v>0</v>
      </c>
      <c r="O24" s="47">
        <f t="shared" si="1"/>
        <v>20150</v>
      </c>
      <c r="P24" s="48">
        <f t="shared" si="0"/>
        <v>0</v>
      </c>
      <c r="Q24" s="34"/>
      <c r="R24" s="49">
        <f>生野区・東成区・城東区・鶴見区!AB51</f>
        <v>4450</v>
      </c>
      <c r="S24" s="48">
        <f>生野区・東成区・城東区・鶴見区!AC51</f>
        <v>0</v>
      </c>
    </row>
    <row r="25" spans="2:19" ht="21.75" customHeight="1">
      <c r="B25" s="181" t="s">
        <v>82</v>
      </c>
      <c r="C25" s="44">
        <f>住吉区・東住吉区・住之江区・平野区!D21</f>
        <v>5750</v>
      </c>
      <c r="D25" s="45">
        <f>住吉区・東住吉区・住之江区・平野区!E21</f>
        <v>0</v>
      </c>
      <c r="E25" s="46">
        <f>住吉区・東住吉区・住之江区・平野区!H21</f>
        <v>7500</v>
      </c>
      <c r="F25" s="45">
        <f>住吉区・東住吉区・住之江区・平野区!I21</f>
        <v>0</v>
      </c>
      <c r="G25" s="46">
        <f>住吉区・東住吉区・住之江区・平野区!L21</f>
        <v>8650</v>
      </c>
      <c r="H25" s="45">
        <f>住吉区・東住吉区・住之江区・平野区!M21</f>
        <v>0</v>
      </c>
      <c r="I25" s="46">
        <f>住吉区・東住吉区・住之江区・平野区!P21</f>
        <v>4800</v>
      </c>
      <c r="J25" s="45">
        <f>住吉区・東住吉区・住之江区・平野区!Q21</f>
        <v>0</v>
      </c>
      <c r="K25" s="46">
        <f>住吉区・東住吉区・住之江区・平野区!T21</f>
        <v>1700</v>
      </c>
      <c r="L25" s="45">
        <f>住吉区・東住吉区・住之江区・平野区!U21</f>
        <v>0</v>
      </c>
      <c r="M25" s="46">
        <f>住吉区・東住吉区・住之江区・平野区!X21</f>
        <v>0</v>
      </c>
      <c r="N25" s="45">
        <f>住吉区・東住吉区・住之江区・平野区!Y21</f>
        <v>0</v>
      </c>
      <c r="O25" s="47">
        <f t="shared" si="1"/>
        <v>28400</v>
      </c>
      <c r="P25" s="48">
        <f t="shared" si="0"/>
        <v>0</v>
      </c>
      <c r="Q25" s="34"/>
      <c r="R25" s="49">
        <f>住吉区・東住吉区・住之江区・平野区!AB21</f>
        <v>11900</v>
      </c>
      <c r="S25" s="48">
        <f>住吉区・東住吉区・住之江区・平野区!AC21</f>
        <v>0</v>
      </c>
    </row>
    <row r="26" spans="2:19" ht="21.75" customHeight="1">
      <c r="B26" s="181" t="s">
        <v>83</v>
      </c>
      <c r="C26" s="44">
        <f>住吉区・東住吉区・住之江区・平野区!D29</f>
        <v>3900</v>
      </c>
      <c r="D26" s="45">
        <f>住吉区・東住吉区・住之江区・平野区!E29</f>
        <v>0</v>
      </c>
      <c r="E26" s="46">
        <f>住吉区・東住吉区・住之江区・平野区!H29</f>
        <v>6300</v>
      </c>
      <c r="F26" s="45">
        <f>住吉区・東住吉区・住之江区・平野区!I29</f>
        <v>0</v>
      </c>
      <c r="G26" s="46">
        <f>住吉区・東住吉区・住之江区・平野区!L29</f>
        <v>5350</v>
      </c>
      <c r="H26" s="45">
        <f>住吉区・東住吉区・住之江区・平野区!M29</f>
        <v>0</v>
      </c>
      <c r="I26" s="46">
        <f>住吉区・東住吉区・住之江区・平野区!P29</f>
        <v>3450</v>
      </c>
      <c r="J26" s="45">
        <f>住吉区・東住吉区・住之江区・平野区!Q29</f>
        <v>0</v>
      </c>
      <c r="K26" s="46">
        <f>住吉区・東住吉区・住之江区・平野区!T29</f>
        <v>1250</v>
      </c>
      <c r="L26" s="45">
        <f>住吉区・東住吉区・住之江区・平野区!U29</f>
        <v>0</v>
      </c>
      <c r="M26" s="46">
        <f>住吉区・東住吉区・住之江区・平野区!X29</f>
        <v>0</v>
      </c>
      <c r="N26" s="45">
        <f>住吉区・東住吉区・住之江区・平野区!Y29</f>
        <v>0</v>
      </c>
      <c r="O26" s="47">
        <f t="shared" si="1"/>
        <v>20250</v>
      </c>
      <c r="P26" s="48">
        <f t="shared" si="0"/>
        <v>0</v>
      </c>
      <c r="Q26" s="34"/>
      <c r="R26" s="49">
        <f>住吉区・東住吉区・住之江区・平野区!AB29</f>
        <v>9850</v>
      </c>
      <c r="S26" s="48">
        <f>住吉区・東住吉区・住之江区・平野区!AC29</f>
        <v>0</v>
      </c>
    </row>
    <row r="27" spans="2:19" ht="21.75" customHeight="1">
      <c r="B27" s="181" t="s">
        <v>84</v>
      </c>
      <c r="C27" s="44">
        <f>住吉区・東住吉区・住之江区・平野区!D38</f>
        <v>2950</v>
      </c>
      <c r="D27" s="45">
        <f>住吉区・東住吉区・住之江区・平野区!E38</f>
        <v>0</v>
      </c>
      <c r="E27" s="46">
        <f>住吉区・東住吉区・住之江区・平野区!H38</f>
        <v>5500</v>
      </c>
      <c r="F27" s="45">
        <f>住吉区・東住吉区・住之江区・平野区!I38</f>
        <v>0</v>
      </c>
      <c r="G27" s="46">
        <f>住吉区・東住吉区・住之江区・平野区!L38</f>
        <v>7300</v>
      </c>
      <c r="H27" s="45">
        <f>住吉区・東住吉区・住之江区・平野区!M38</f>
        <v>0</v>
      </c>
      <c r="I27" s="46">
        <f>住吉区・東住吉区・住之江区・平野区!P38</f>
        <v>1400</v>
      </c>
      <c r="J27" s="45">
        <f>住吉区・東住吉区・住之江区・平野区!Q38</f>
        <v>0</v>
      </c>
      <c r="K27" s="46">
        <f>住吉区・東住吉区・住之江区・平野区!T38</f>
        <v>1050</v>
      </c>
      <c r="L27" s="45">
        <f>住吉区・東住吉区・住之江区・平野区!U38</f>
        <v>0</v>
      </c>
      <c r="M27" s="46">
        <f>住吉区・東住吉区・住之江区・平野区!X38</f>
        <v>0</v>
      </c>
      <c r="N27" s="45">
        <f>住吉区・東住吉区・住之江区・平野区!Y38</f>
        <v>0</v>
      </c>
      <c r="O27" s="47">
        <f t="shared" si="1"/>
        <v>18200</v>
      </c>
      <c r="P27" s="48">
        <f t="shared" si="0"/>
        <v>0</v>
      </c>
      <c r="Q27" s="34"/>
      <c r="R27" s="49">
        <f>住吉区・東住吉区・住之江区・平野区!AB38</f>
        <v>7500</v>
      </c>
      <c r="S27" s="48">
        <f>住吉区・東住吉区・住之江区・平野区!AC38</f>
        <v>0</v>
      </c>
    </row>
    <row r="28" spans="2:19" ht="21.75" customHeight="1">
      <c r="B28" s="181" t="s">
        <v>85</v>
      </c>
      <c r="C28" s="44">
        <f>住吉区・東住吉区・住之江区・平野区!D51</f>
        <v>4650</v>
      </c>
      <c r="D28" s="45">
        <f>住吉区・東住吉区・住之江区・平野区!E51</f>
        <v>0</v>
      </c>
      <c r="E28" s="46">
        <f>住吉区・東住吉区・住之江区・平野区!H51</f>
        <v>10950</v>
      </c>
      <c r="F28" s="45">
        <f>住吉区・東住吉区・住之江区・平野区!I51</f>
        <v>0</v>
      </c>
      <c r="G28" s="46">
        <f>住吉区・東住吉区・住之江区・平野区!L51</f>
        <v>13700</v>
      </c>
      <c r="H28" s="45">
        <f>住吉区・東住吉区・住之江区・平野区!M51</f>
        <v>0</v>
      </c>
      <c r="I28" s="46">
        <f>住吉区・東住吉区・住之江区・平野区!P51</f>
        <v>9050</v>
      </c>
      <c r="J28" s="45">
        <f>住吉区・東住吉区・住之江区・平野区!Q51</f>
        <v>0</v>
      </c>
      <c r="K28" s="46">
        <f>住吉区・東住吉区・住之江区・平野区!T51</f>
        <v>1350</v>
      </c>
      <c r="L28" s="45">
        <f>住吉区・東住吉区・住之江区・平野区!U51</f>
        <v>0</v>
      </c>
      <c r="M28" s="46">
        <f>住吉区・東住吉区・住之江区・平野区!X51</f>
        <v>0</v>
      </c>
      <c r="N28" s="45">
        <f>住吉区・東住吉区・住之江区・平野区!Y51</f>
        <v>0</v>
      </c>
      <c r="O28" s="47">
        <f t="shared" si="1"/>
        <v>39700</v>
      </c>
      <c r="P28" s="48">
        <f t="shared" si="0"/>
        <v>0</v>
      </c>
      <c r="Q28" s="34"/>
      <c r="R28" s="49">
        <f>住吉区・東住吉区・住之江区・平野区!AB51</f>
        <v>21800</v>
      </c>
      <c r="S28" s="48">
        <f>住吉区・東住吉区・住之江区・平野区!AC51</f>
        <v>0</v>
      </c>
    </row>
    <row r="29" spans="2:19" ht="21.75" customHeight="1">
      <c r="B29" s="53"/>
      <c r="C29" s="54"/>
      <c r="D29" s="45"/>
      <c r="E29" s="46"/>
      <c r="F29" s="55"/>
      <c r="G29" s="56"/>
      <c r="H29" s="55"/>
      <c r="I29" s="56"/>
      <c r="J29" s="55"/>
      <c r="K29" s="56"/>
      <c r="L29" s="47"/>
      <c r="M29" s="56"/>
      <c r="N29" s="47"/>
      <c r="O29" s="47"/>
      <c r="P29" s="48"/>
      <c r="Q29" s="34"/>
      <c r="R29" s="49"/>
      <c r="S29" s="48"/>
    </row>
    <row r="30" spans="2:19" ht="21.75" customHeight="1">
      <c r="B30" s="57" t="s">
        <v>86</v>
      </c>
      <c r="C30" s="58">
        <f>SUM(C5:C29)</f>
        <v>75100</v>
      </c>
      <c r="D30" s="59">
        <f t="shared" ref="D30:O30" si="2">SUM(D5:D29)</f>
        <v>0</v>
      </c>
      <c r="E30" s="60">
        <f t="shared" si="2"/>
        <v>124750</v>
      </c>
      <c r="F30" s="61">
        <f t="shared" si="2"/>
        <v>0</v>
      </c>
      <c r="G30" s="62">
        <f t="shared" si="2"/>
        <v>141450</v>
      </c>
      <c r="H30" s="61">
        <f t="shared" si="2"/>
        <v>0</v>
      </c>
      <c r="I30" s="62">
        <f t="shared" si="2"/>
        <v>84300</v>
      </c>
      <c r="J30" s="61">
        <f t="shared" si="2"/>
        <v>0</v>
      </c>
      <c r="K30" s="62">
        <f t="shared" si="2"/>
        <v>45400</v>
      </c>
      <c r="L30" s="61">
        <f t="shared" si="2"/>
        <v>0</v>
      </c>
      <c r="M30" s="62">
        <f t="shared" si="2"/>
        <v>0</v>
      </c>
      <c r="N30" s="61">
        <f t="shared" si="2"/>
        <v>0</v>
      </c>
      <c r="O30" s="62">
        <f t="shared" si="2"/>
        <v>471000</v>
      </c>
      <c r="P30" s="63">
        <f>SUM(P5:P29)</f>
        <v>0</v>
      </c>
      <c r="Q30" s="34"/>
      <c r="R30" s="64">
        <f t="shared" ref="R30:S30" si="3">SUM(R5:R29)</f>
        <v>162550</v>
      </c>
      <c r="S30" s="63">
        <f t="shared" si="3"/>
        <v>0</v>
      </c>
    </row>
    <row r="31" spans="2:19" ht="16.5" customHeight="1">
      <c r="B31" s="37" t="s">
        <v>87</v>
      </c>
      <c r="D31" s="65"/>
      <c r="E31" s="65"/>
      <c r="F31" s="65"/>
      <c r="G31" s="65"/>
      <c r="H31" s="65"/>
      <c r="I31" s="65"/>
      <c r="J31" s="65"/>
      <c r="K31" s="65"/>
      <c r="L31" s="65"/>
      <c r="M31" s="65"/>
      <c r="N31" s="65"/>
      <c r="O31" s="65"/>
      <c r="P31" s="65"/>
      <c r="Q31" s="65"/>
      <c r="R31" s="65"/>
      <c r="S31" s="65"/>
    </row>
    <row r="32" spans="2:19" ht="16.5" customHeight="1" thickBot="1">
      <c r="B32" s="37" t="s">
        <v>88</v>
      </c>
      <c r="D32" s="65"/>
      <c r="E32" s="65"/>
      <c r="F32" s="65"/>
      <c r="G32" s="65"/>
      <c r="H32" s="65"/>
      <c r="I32" s="65"/>
      <c r="J32" s="65"/>
      <c r="K32" s="65"/>
      <c r="L32" s="65"/>
      <c r="M32" s="65"/>
      <c r="N32" s="65"/>
      <c r="Q32" s="65"/>
      <c r="R32" s="65"/>
      <c r="S32" s="65"/>
    </row>
    <row r="33" spans="2:19" ht="16.5" customHeight="1">
      <c r="B33" s="66" t="s">
        <v>89</v>
      </c>
      <c r="C33" s="66"/>
      <c r="D33" s="65"/>
      <c r="E33" s="65"/>
      <c r="F33" s="65"/>
      <c r="G33" s="65"/>
      <c r="H33" s="65"/>
      <c r="I33" s="221" t="s">
        <v>90</v>
      </c>
      <c r="J33" s="222"/>
      <c r="K33" s="225">
        <f>P30</f>
        <v>0</v>
      </c>
      <c r="L33" s="226"/>
      <c r="M33" s="67"/>
      <c r="N33" s="67"/>
      <c r="O33" s="221" t="s">
        <v>2498</v>
      </c>
      <c r="P33" s="229"/>
      <c r="Q33" s="230"/>
      <c r="R33" s="234">
        <f>S30</f>
        <v>0</v>
      </c>
      <c r="S33" s="226"/>
    </row>
    <row r="34" spans="2:19" ht="16.5" customHeight="1" thickBot="1">
      <c r="B34" s="65" t="s">
        <v>91</v>
      </c>
      <c r="C34" s="65"/>
      <c r="D34" s="65"/>
      <c r="E34" s="65"/>
      <c r="F34" s="65"/>
      <c r="G34" s="65"/>
      <c r="H34" s="65"/>
      <c r="I34" s="223"/>
      <c r="J34" s="224"/>
      <c r="K34" s="227"/>
      <c r="L34" s="228"/>
      <c r="M34" s="68"/>
      <c r="N34" s="68"/>
      <c r="O34" s="231"/>
      <c r="P34" s="232"/>
      <c r="Q34" s="233"/>
      <c r="R34" s="235"/>
      <c r="S34" s="228"/>
    </row>
    <row r="35" spans="2:19">
      <c r="B35" s="65"/>
      <c r="C35" s="65"/>
      <c r="D35" s="65"/>
      <c r="E35" s="65"/>
      <c r="F35" s="69"/>
      <c r="G35" s="69"/>
      <c r="H35" s="65"/>
      <c r="I35" s="65"/>
      <c r="J35" s="65"/>
      <c r="K35" s="65"/>
      <c r="O35" s="236"/>
      <c r="P35" s="237"/>
      <c r="Q35" s="65"/>
      <c r="R35" s="65"/>
      <c r="S35" s="65"/>
    </row>
    <row r="36" spans="2:19" ht="19.5" customHeight="1">
      <c r="B36" s="65"/>
      <c r="C36" s="65"/>
      <c r="D36" s="65"/>
      <c r="E36" s="65"/>
      <c r="F36" s="65"/>
      <c r="G36" s="65"/>
      <c r="H36" s="65"/>
      <c r="I36" s="65"/>
      <c r="J36" s="65"/>
      <c r="P36" s="220" t="s">
        <v>0</v>
      </c>
      <c r="Q36" s="220"/>
      <c r="R36" s="220"/>
      <c r="S36" s="220"/>
    </row>
    <row r="37" spans="2:19" ht="19.5" customHeight="1">
      <c r="B37" s="65"/>
      <c r="C37" s="65"/>
      <c r="D37" s="65"/>
      <c r="E37" s="65"/>
      <c r="F37" s="65"/>
      <c r="G37" s="65"/>
      <c r="H37" s="65"/>
      <c r="I37" s="65"/>
      <c r="J37" s="65"/>
      <c r="P37" s="220"/>
      <c r="Q37" s="220"/>
      <c r="R37" s="220"/>
      <c r="S37" s="220"/>
    </row>
  </sheetData>
  <sheetProtection sheet="1" objects="1" scenarios="1" formatCells="0"/>
  <mergeCells count="17">
    <mergeCell ref="P37:S37"/>
    <mergeCell ref="I33:J34"/>
    <mergeCell ref="K33:L34"/>
    <mergeCell ref="O33:Q34"/>
    <mergeCell ref="R33:S34"/>
    <mergeCell ref="O35:P35"/>
    <mergeCell ref="P36:S36"/>
    <mergeCell ref="B1:S1"/>
    <mergeCell ref="B3:B4"/>
    <mergeCell ref="C3:D3"/>
    <mergeCell ref="E3:F3"/>
    <mergeCell ref="G3:H3"/>
    <mergeCell ref="I3:J3"/>
    <mergeCell ref="K3:L3"/>
    <mergeCell ref="M3:N3"/>
    <mergeCell ref="O3:P3"/>
    <mergeCell ref="R3:S3"/>
  </mergeCells>
  <phoneticPr fontId="3"/>
  <hyperlinks>
    <hyperlink ref="B5" location="中央区・西区・西淀川区・淀川区!C10" tooltip="明細シートへ" display="中央区・西区・西淀川区・淀川区!C10" xr:uid="{00000000-0004-0000-0500-000000000000}"/>
    <hyperlink ref="B6" location="中央区・西区・西淀川区・淀川区!C20" tooltip="明細シートへ" display="中央区・西区・西淀川区・淀川区!C20" xr:uid="{00000000-0004-0000-0500-000001000000}"/>
    <hyperlink ref="B7" location="中央区・西区・西淀川区・淀川区!C29" tooltip="明細シートへ" display="中央区・西区・西淀川区・淀川区!C29" xr:uid="{00000000-0004-0000-0500-000002000000}"/>
    <hyperlink ref="B8" location="中央区・西区・西淀川区・淀川区!C38" tooltip="明細シートへ" display="中央区・西区・西淀川区・淀川区!C38" xr:uid="{00000000-0004-0000-0500-000003000000}"/>
    <hyperlink ref="B9" location="東淀川区・北区・福島区・都島区!C10" tooltip="明細シートへ" display="東淀川区・北区・福島区・都島区!C10" xr:uid="{00000000-0004-0000-0500-000004000000}"/>
    <hyperlink ref="B10" location="東淀川区・北区・福島区・都島区!C25" tooltip="明細シートへ" display="東淀川区・北区・福島区・都島区!C25" xr:uid="{00000000-0004-0000-0500-000005000000}"/>
    <hyperlink ref="B11" location="東淀川区・北区・福島区・都島区!C34" tooltip="明細シートへ" display="東淀川区・北区・福島区・都島区!C34" xr:uid="{00000000-0004-0000-0500-000006000000}"/>
    <hyperlink ref="B12" location="東淀川区・北区・福島区・都島区!C42" tooltip="明細シートへ" display="東淀川区・北区・福島区・都島区!C42" xr:uid="{00000000-0004-0000-0500-000007000000}"/>
    <hyperlink ref="B13" location="旭区・此花区・港区・大正区!C10" tooltip="明細シートへ" display="旭区・此花区・港区・大正区!C10" xr:uid="{00000000-0004-0000-0500-000008000000}"/>
    <hyperlink ref="B14" location="旭区・此花区・港区・大正区!C21" tooltip="明細シートへ" display="旭区・此花区・港区・大正区!C21" xr:uid="{00000000-0004-0000-0500-000009000000}"/>
    <hyperlink ref="B15" location="旭区・此花区・港区・大正区!C29" tooltip="明細シートへ" display="旭区・此花区・港区・大正区!C29" xr:uid="{00000000-0004-0000-0500-00000A000000}"/>
    <hyperlink ref="B16" location="旭区・此花区・港区・大正区!C39" tooltip="明細シートへ" display="旭区・此花区・港区・大正区!C39" xr:uid="{00000000-0004-0000-0500-00000B000000}"/>
    <hyperlink ref="B17" location="浪速区・阿倍野区・西成区・天王寺区!C10" tooltip="明細シートへ" display="浪速区・阿倍野区・西成区・天王寺区!C10" xr:uid="{00000000-0004-0000-0500-00000C000000}"/>
    <hyperlink ref="B18" location="浪速区・阿倍野区・西成区・天王寺区!C19" tooltip="明細シートへ" display="浪速区・阿倍野区・西成区・天王寺区!C19" xr:uid="{00000000-0004-0000-0500-00000D000000}"/>
    <hyperlink ref="B19" location="浪速区・阿倍野区・西成区・天王寺区!C31" tooltip="明細シートへ" display="浪速区・阿倍野区・西成区・天王寺区!C31" xr:uid="{00000000-0004-0000-0500-00000E000000}"/>
    <hyperlink ref="B20" location="浪速区・阿倍野区・西成区・天王寺区!C42" tooltip="明細シートへ" display="浪速区・阿倍野区・西成区・天王寺区!C42" xr:uid="{00000000-0004-0000-0500-00000F000000}"/>
    <hyperlink ref="B21" location="生野区・東成区・城東区・鶴見区!C10" tooltip="明細シートへ" display="生野区・東成区・城東区・鶴見区!C10" xr:uid="{00000000-0004-0000-0500-000010000000}"/>
    <hyperlink ref="B22" location="生野区・東成区・城東区・鶴見区!C22" tooltip="明細シートへ" display="生野区・東成区・城東区・鶴見区!C22" xr:uid="{00000000-0004-0000-0500-000011000000}"/>
    <hyperlink ref="B23" location="生野区・東成区・城東区・鶴見区!C30" tooltip="明細シートへ" display="生野区・東成区・城東区・鶴見区!C30" xr:uid="{00000000-0004-0000-0500-000012000000}"/>
    <hyperlink ref="B24" location="生野区・東成区・城東区・鶴見区!C40" tooltip="明細シートへ" display="生野区・東成区・城東区・鶴見区!C40" xr:uid="{00000000-0004-0000-0500-000013000000}"/>
    <hyperlink ref="B25" location="住吉区・東住吉区・住之江区・平野区!C10" tooltip="明細シートへ" display="住吉区・東住吉区・住之江区・平野区!C10" xr:uid="{00000000-0004-0000-0500-000014000000}"/>
    <hyperlink ref="B26" location="住吉区・東住吉区・住之江区・平野区!C22" tooltip="明細シートへ" display="住吉区・東住吉区・住之江区・平野区!C22" xr:uid="{00000000-0004-0000-0500-000015000000}"/>
    <hyperlink ref="B27" location="住吉区・東住吉区・住之江区・平野区!C30" tooltip="明細シートへ" display="住吉区・東住吉区・住之江区・平野区!C30" xr:uid="{00000000-0004-0000-0500-000016000000}"/>
    <hyperlink ref="B28" location="住吉区・東住吉区・住之江区・平野区!C39" tooltip="明細シートへ" display="住吉区・東住吉区・住之江区・平野区!C39" xr:uid="{00000000-0004-0000-0500-000017000000}"/>
  </hyperlinks>
  <pageMargins left="0.7" right="0.7" top="0.75" bottom="0.75" header="0.3" footer="0.3"/>
  <pageSetup paperSize="9" scale="57" orientation="landscape"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6DFFAF"/>
  </sheetPr>
  <dimension ref="A1:AI58"/>
  <sheetViews>
    <sheetView showGridLines="0" zoomScale="85" zoomScaleNormal="85" workbookViewId="0">
      <selection activeCell="W15" sqref="W15"/>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2102</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2103</v>
      </c>
      <c r="C11" s="305" t="s">
        <v>2104</v>
      </c>
      <c r="D11" s="194">
        <v>2600</v>
      </c>
      <c r="E11" s="162"/>
      <c r="F11" s="123" t="s">
        <v>2109</v>
      </c>
      <c r="G11" s="313" t="s">
        <v>2110</v>
      </c>
      <c r="H11" s="194">
        <v>2200</v>
      </c>
      <c r="I11" s="162"/>
      <c r="J11" s="123" t="s">
        <v>2113</v>
      </c>
      <c r="K11" s="309" t="s">
        <v>2106</v>
      </c>
      <c r="L11" s="194">
        <v>1500</v>
      </c>
      <c r="M11" s="162"/>
      <c r="N11" s="126" t="s">
        <v>2117</v>
      </c>
      <c r="O11" s="309" t="s">
        <v>2118</v>
      </c>
      <c r="P11" s="194">
        <v>1200</v>
      </c>
      <c r="Q11" s="162"/>
      <c r="R11" s="123" t="s">
        <v>2124</v>
      </c>
      <c r="S11" s="309" t="s">
        <v>2963</v>
      </c>
      <c r="T11" s="124">
        <v>500</v>
      </c>
      <c r="U11" s="162"/>
      <c r="V11" s="127"/>
      <c r="W11" s="123"/>
      <c r="X11" s="124"/>
      <c r="Y11" s="125"/>
      <c r="Z11" s="127" t="s">
        <v>2128</v>
      </c>
      <c r="AA11" s="309" t="s">
        <v>2965</v>
      </c>
      <c r="AB11" s="124">
        <v>3050</v>
      </c>
      <c r="AC11" s="162"/>
      <c r="AD11" s="128" t="s">
        <v>198</v>
      </c>
    </row>
    <row r="12" spans="1:32" ht="16.5" customHeight="1">
      <c r="B12" s="174" t="s">
        <v>2105</v>
      </c>
      <c r="C12" s="306" t="s">
        <v>2106</v>
      </c>
      <c r="D12" s="190">
        <v>650</v>
      </c>
      <c r="E12" s="163"/>
      <c r="F12" s="132" t="s">
        <v>2111</v>
      </c>
      <c r="G12" s="314" t="s">
        <v>2112</v>
      </c>
      <c r="H12" s="135">
        <v>1600</v>
      </c>
      <c r="I12" s="163"/>
      <c r="J12" s="132" t="s">
        <v>2114</v>
      </c>
      <c r="K12" s="307" t="s">
        <v>2110</v>
      </c>
      <c r="L12" s="190">
        <v>1600</v>
      </c>
      <c r="M12" s="163"/>
      <c r="N12" s="132" t="s">
        <v>2119</v>
      </c>
      <c r="O12" s="307" t="s">
        <v>2116</v>
      </c>
      <c r="P12" s="190">
        <v>1000</v>
      </c>
      <c r="Q12" s="163"/>
      <c r="R12" s="132" t="s">
        <v>2125</v>
      </c>
      <c r="S12" s="307" t="s">
        <v>2964</v>
      </c>
      <c r="T12" s="130">
        <v>300</v>
      </c>
      <c r="U12" s="163"/>
      <c r="V12" s="127"/>
      <c r="W12" s="127"/>
      <c r="X12" s="130"/>
      <c r="Y12" s="131"/>
      <c r="Z12" s="127" t="s">
        <v>2129</v>
      </c>
      <c r="AA12" s="307" t="s">
        <v>2966</v>
      </c>
      <c r="AB12" s="130">
        <v>400</v>
      </c>
      <c r="AC12" s="163"/>
      <c r="AD12" s="133">
        <f>SUMIF(C9:Y9,D9,C18:Y18)</f>
        <v>24200</v>
      </c>
    </row>
    <row r="13" spans="1:32" ht="16.5" customHeight="1">
      <c r="B13" s="164" t="s">
        <v>2107</v>
      </c>
      <c r="C13" s="306" t="s">
        <v>2108</v>
      </c>
      <c r="D13" s="190">
        <v>1700</v>
      </c>
      <c r="E13" s="163"/>
      <c r="F13" s="136"/>
      <c r="G13" s="132"/>
      <c r="H13" s="135"/>
      <c r="I13" s="131"/>
      <c r="J13" s="136" t="s">
        <v>2115</v>
      </c>
      <c r="K13" s="307" t="s">
        <v>2116</v>
      </c>
      <c r="L13" s="190">
        <v>2350</v>
      </c>
      <c r="M13" s="163"/>
      <c r="N13" s="136" t="s">
        <v>2120</v>
      </c>
      <c r="O13" s="307" t="s">
        <v>2121</v>
      </c>
      <c r="P13" s="190">
        <v>2100</v>
      </c>
      <c r="Q13" s="163"/>
      <c r="R13" s="132" t="s">
        <v>2126</v>
      </c>
      <c r="S13" s="307" t="s">
        <v>2974</v>
      </c>
      <c r="T13" s="135">
        <v>400</v>
      </c>
      <c r="U13" s="163"/>
      <c r="V13" s="136"/>
      <c r="W13" s="127"/>
      <c r="X13" s="135"/>
      <c r="Y13" s="131"/>
      <c r="Z13" s="136" t="s">
        <v>2130</v>
      </c>
      <c r="AA13" s="307" t="s">
        <v>2964</v>
      </c>
      <c r="AB13" s="135">
        <v>1500</v>
      </c>
      <c r="AC13" s="163"/>
      <c r="AD13" s="133"/>
    </row>
    <row r="14" spans="1:32" ht="16.5" customHeight="1">
      <c r="B14" s="129" t="s">
        <v>149</v>
      </c>
      <c r="C14" s="132"/>
      <c r="D14" s="135"/>
      <c r="E14" s="131"/>
      <c r="F14" s="136"/>
      <c r="G14" s="132"/>
      <c r="H14" s="135"/>
      <c r="I14" s="131"/>
      <c r="J14" s="136"/>
      <c r="K14" s="132"/>
      <c r="L14" s="135"/>
      <c r="M14" s="131"/>
      <c r="N14" s="136" t="s">
        <v>2122</v>
      </c>
      <c r="O14" s="307" t="s">
        <v>2106</v>
      </c>
      <c r="P14" s="190">
        <v>1400</v>
      </c>
      <c r="Q14" s="163"/>
      <c r="R14" s="132" t="s">
        <v>2127</v>
      </c>
      <c r="S14" s="307" t="s">
        <v>2988</v>
      </c>
      <c r="T14" s="135">
        <v>100</v>
      </c>
      <c r="U14" s="163"/>
      <c r="V14" s="136"/>
      <c r="W14" s="132"/>
      <c r="X14" s="135"/>
      <c r="Y14" s="131"/>
      <c r="Z14" s="136" t="s">
        <v>2131</v>
      </c>
      <c r="AA14" s="307" t="s">
        <v>2975</v>
      </c>
      <c r="AB14" s="135">
        <v>5100</v>
      </c>
      <c r="AC14" s="163"/>
      <c r="AD14" s="133" t="s">
        <v>200</v>
      </c>
    </row>
    <row r="15" spans="1:32" ht="16.5" customHeight="1">
      <c r="B15" s="137"/>
      <c r="C15" s="132"/>
      <c r="D15" s="135"/>
      <c r="E15" s="131"/>
      <c r="F15" s="136"/>
      <c r="G15" s="132"/>
      <c r="H15" s="135"/>
      <c r="I15" s="131"/>
      <c r="J15" s="136"/>
      <c r="K15" s="132"/>
      <c r="L15" s="135"/>
      <c r="M15" s="131"/>
      <c r="N15" s="136" t="s">
        <v>2123</v>
      </c>
      <c r="O15" s="307" t="s">
        <v>2110</v>
      </c>
      <c r="P15" s="190">
        <v>3000</v>
      </c>
      <c r="Q15" s="163"/>
      <c r="R15" s="132"/>
      <c r="S15" s="132"/>
      <c r="T15" s="135"/>
      <c r="U15" s="131"/>
      <c r="V15" s="136"/>
      <c r="W15" s="132"/>
      <c r="X15" s="135"/>
      <c r="Y15" s="131"/>
      <c r="Z15" s="136" t="s">
        <v>2132</v>
      </c>
      <c r="AA15" s="312" t="s">
        <v>2976</v>
      </c>
      <c r="AB15" s="135">
        <v>300</v>
      </c>
      <c r="AC15" s="163"/>
      <c r="AD15" s="170">
        <f>SUMIF(C9:Y9,E9,C18:Y18)</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AC18</f>
        <v>0</v>
      </c>
      <c r="AF17" s="141"/>
    </row>
    <row r="18" spans="2:32" ht="16.5" customHeight="1">
      <c r="B18" s="129"/>
      <c r="C18" s="136" t="s">
        <v>59</v>
      </c>
      <c r="D18" s="143">
        <f>SUM(D11:D17)</f>
        <v>4950</v>
      </c>
      <c r="E18" s="165">
        <f>SUM(E11:E17)</f>
        <v>0</v>
      </c>
      <c r="F18" s="136"/>
      <c r="G18" s="136"/>
      <c r="H18" s="143">
        <f>SUM(H11:H17)</f>
        <v>3800</v>
      </c>
      <c r="I18" s="165">
        <f>SUM(I11:I17)</f>
        <v>0</v>
      </c>
      <c r="J18" s="136"/>
      <c r="K18" s="136"/>
      <c r="L18" s="143">
        <f>SUM(L11:L17)</f>
        <v>5450</v>
      </c>
      <c r="M18" s="165">
        <f>SUM(M11:M17)</f>
        <v>0</v>
      </c>
      <c r="N18" s="136"/>
      <c r="O18" s="136"/>
      <c r="P18" s="143">
        <f>SUM(P11:P17)</f>
        <v>8700</v>
      </c>
      <c r="Q18" s="165">
        <f>SUM(Q11:Q17)</f>
        <v>0</v>
      </c>
      <c r="R18" s="136"/>
      <c r="S18" s="136"/>
      <c r="T18" s="143">
        <f>SUM(T11:T17)</f>
        <v>1300</v>
      </c>
      <c r="U18" s="165">
        <f>SUM(U11:U17)</f>
        <v>0</v>
      </c>
      <c r="V18" s="136"/>
      <c r="W18" s="136"/>
      <c r="X18" s="143">
        <f>SUM(X11:X17)</f>
        <v>0</v>
      </c>
      <c r="Y18" s="165">
        <f>SUM(Y11:Y17)</f>
        <v>0</v>
      </c>
      <c r="Z18" s="136"/>
      <c r="AA18" s="136"/>
      <c r="AB18" s="143">
        <f>SUM(AB11:AB17)</f>
        <v>10350</v>
      </c>
      <c r="AC18" s="165">
        <f>SUM(AC11:AC17)</f>
        <v>0</v>
      </c>
      <c r="AD18" s="133"/>
      <c r="AF18" s="142"/>
    </row>
    <row r="19" spans="2:32" s="183" customFormat="1" ht="16.5" customHeight="1">
      <c r="B19" s="195"/>
      <c r="C19" s="196" t="s">
        <v>2133</v>
      </c>
      <c r="D19" s="169"/>
      <c r="E19" s="169"/>
      <c r="F19" s="197"/>
      <c r="G19" s="197"/>
      <c r="H19" s="169"/>
      <c r="I19" s="169"/>
      <c r="J19" s="197"/>
      <c r="K19" s="197"/>
      <c r="L19" s="169"/>
      <c r="M19" s="169"/>
      <c r="N19" s="197"/>
      <c r="O19" s="197"/>
      <c r="P19" s="169"/>
      <c r="Q19" s="169"/>
      <c r="R19" s="197"/>
      <c r="S19" s="197"/>
      <c r="T19" s="169"/>
      <c r="U19" s="169"/>
      <c r="V19" s="197"/>
      <c r="W19" s="197"/>
      <c r="X19" s="169"/>
      <c r="Y19" s="169"/>
      <c r="Z19" s="197"/>
      <c r="AA19" s="197"/>
      <c r="AB19" s="169"/>
      <c r="AC19" s="169"/>
      <c r="AD19" s="198"/>
      <c r="AF19" s="142"/>
    </row>
    <row r="20" spans="2:32" ht="16.5" customHeight="1">
      <c r="B20" s="164" t="s">
        <v>2134</v>
      </c>
      <c r="C20" s="305" t="s">
        <v>2135</v>
      </c>
      <c r="D20" s="194">
        <v>3600</v>
      </c>
      <c r="E20" s="172"/>
      <c r="F20" s="166" t="s">
        <v>2138</v>
      </c>
      <c r="G20" s="309" t="s">
        <v>2139</v>
      </c>
      <c r="H20" s="124">
        <v>1000</v>
      </c>
      <c r="I20" s="172"/>
      <c r="J20" s="166" t="s">
        <v>2144</v>
      </c>
      <c r="K20" s="309" t="s">
        <v>2145</v>
      </c>
      <c r="L20" s="194">
        <v>1550</v>
      </c>
      <c r="M20" s="172"/>
      <c r="N20" s="166" t="s">
        <v>2152</v>
      </c>
      <c r="O20" s="309" t="s">
        <v>2153</v>
      </c>
      <c r="P20" s="194">
        <v>1350</v>
      </c>
      <c r="Q20" s="172"/>
      <c r="R20" s="166" t="s">
        <v>2162</v>
      </c>
      <c r="S20" s="309" t="s">
        <v>2967</v>
      </c>
      <c r="T20" s="167">
        <v>600</v>
      </c>
      <c r="U20" s="172"/>
      <c r="V20" s="166"/>
      <c r="W20" s="166"/>
      <c r="X20" s="167"/>
      <c r="Y20" s="168"/>
      <c r="Z20" s="166" t="s">
        <v>2165</v>
      </c>
      <c r="AA20" s="309" t="s">
        <v>2967</v>
      </c>
      <c r="AB20" s="167">
        <v>3100</v>
      </c>
      <c r="AC20" s="172"/>
      <c r="AD20" s="133" t="s">
        <v>197</v>
      </c>
      <c r="AF20" s="142"/>
    </row>
    <row r="21" spans="2:32" ht="16.5" customHeight="1">
      <c r="B21" s="164" t="s">
        <v>2136</v>
      </c>
      <c r="C21" s="306" t="s">
        <v>2137</v>
      </c>
      <c r="D21" s="190">
        <v>3850</v>
      </c>
      <c r="E21" s="163"/>
      <c r="F21" s="136" t="s">
        <v>2140</v>
      </c>
      <c r="G21" s="307" t="s">
        <v>2141</v>
      </c>
      <c r="H21" s="190">
        <v>2300</v>
      </c>
      <c r="I21" s="163"/>
      <c r="J21" s="136" t="s">
        <v>2146</v>
      </c>
      <c r="K21" s="307" t="s">
        <v>2147</v>
      </c>
      <c r="L21" s="190">
        <v>1450</v>
      </c>
      <c r="M21" s="163"/>
      <c r="N21" s="136" t="s">
        <v>2154</v>
      </c>
      <c r="O21" s="307" t="s">
        <v>2155</v>
      </c>
      <c r="P21" s="135">
        <v>1250</v>
      </c>
      <c r="Q21" s="163"/>
      <c r="R21" s="136" t="s">
        <v>2163</v>
      </c>
      <c r="S21" s="307" t="s">
        <v>2968</v>
      </c>
      <c r="T21" s="143">
        <v>800</v>
      </c>
      <c r="U21" s="163"/>
      <c r="V21" s="136"/>
      <c r="W21" s="136"/>
      <c r="X21" s="143"/>
      <c r="Y21" s="131"/>
      <c r="Z21" s="136" t="s">
        <v>2166</v>
      </c>
      <c r="AA21" s="307" t="s">
        <v>2968</v>
      </c>
      <c r="AB21" s="143">
        <v>1500</v>
      </c>
      <c r="AC21" s="163"/>
      <c r="AD21" s="133">
        <f>SUMIF(C9:Y9,D9,C29:Y29)</f>
        <v>28350</v>
      </c>
      <c r="AF21" s="142"/>
    </row>
    <row r="22" spans="2:32" ht="16.5" customHeight="1">
      <c r="B22" s="134"/>
      <c r="C22" s="136"/>
      <c r="D22" s="143"/>
      <c r="E22" s="131"/>
      <c r="F22" s="136" t="s">
        <v>2142</v>
      </c>
      <c r="G22" s="307" t="s">
        <v>2143</v>
      </c>
      <c r="H22" s="190">
        <v>1800</v>
      </c>
      <c r="I22" s="163"/>
      <c r="J22" s="136" t="s">
        <v>2148</v>
      </c>
      <c r="K22" s="307" t="s">
        <v>2149</v>
      </c>
      <c r="L22" s="190">
        <v>1500</v>
      </c>
      <c r="M22" s="163"/>
      <c r="N22" s="136" t="s">
        <v>2156</v>
      </c>
      <c r="O22" s="307" t="s">
        <v>2157</v>
      </c>
      <c r="P22" s="190">
        <v>950</v>
      </c>
      <c r="Q22" s="163"/>
      <c r="R22" s="136" t="s">
        <v>2164</v>
      </c>
      <c r="S22" s="312" t="s">
        <v>2977</v>
      </c>
      <c r="T22" s="143">
        <v>50</v>
      </c>
      <c r="U22" s="163"/>
      <c r="V22" s="136"/>
      <c r="W22" s="136"/>
      <c r="X22" s="143"/>
      <c r="Y22" s="131"/>
      <c r="Z22" s="136" t="s">
        <v>2167</v>
      </c>
      <c r="AA22" s="312" t="s">
        <v>2978</v>
      </c>
      <c r="AB22" s="143">
        <v>1500</v>
      </c>
      <c r="AC22" s="163"/>
      <c r="AD22" s="133"/>
      <c r="AF22" s="142"/>
    </row>
    <row r="23" spans="2:32" ht="16.5" customHeight="1">
      <c r="B23" s="134"/>
      <c r="C23" s="136"/>
      <c r="D23" s="143"/>
      <c r="E23" s="131"/>
      <c r="F23" s="136"/>
      <c r="G23" s="136"/>
      <c r="H23" s="143"/>
      <c r="I23" s="131"/>
      <c r="J23" s="136" t="s">
        <v>2150</v>
      </c>
      <c r="K23" s="307" t="s">
        <v>2151</v>
      </c>
      <c r="L23" s="190">
        <v>3400</v>
      </c>
      <c r="M23" s="163"/>
      <c r="N23" s="136" t="s">
        <v>2158</v>
      </c>
      <c r="O23" s="307" t="s">
        <v>2159</v>
      </c>
      <c r="P23" s="190">
        <v>950</v>
      </c>
      <c r="Q23" s="163"/>
      <c r="R23" s="136"/>
      <c r="S23" s="136"/>
      <c r="T23" s="143"/>
      <c r="U23" s="131"/>
      <c r="V23" s="136"/>
      <c r="W23" s="136"/>
      <c r="X23" s="143"/>
      <c r="Y23" s="131"/>
      <c r="Z23" s="136" t="s">
        <v>2168</v>
      </c>
      <c r="AA23" s="307" t="s">
        <v>2979</v>
      </c>
      <c r="AB23" s="143">
        <v>3000</v>
      </c>
      <c r="AC23" s="163"/>
      <c r="AD23" s="133" t="s">
        <v>199</v>
      </c>
      <c r="AF23" s="142"/>
    </row>
    <row r="24" spans="2:32" ht="16.5" customHeight="1">
      <c r="B24" s="134"/>
      <c r="C24" s="136"/>
      <c r="D24" s="143"/>
      <c r="E24" s="131"/>
      <c r="F24" s="136"/>
      <c r="G24" s="136"/>
      <c r="H24" s="143"/>
      <c r="I24" s="131"/>
      <c r="J24" s="136"/>
      <c r="K24" s="136"/>
      <c r="L24" s="143"/>
      <c r="M24" s="131"/>
      <c r="N24" s="136" t="s">
        <v>2160</v>
      </c>
      <c r="O24" s="307" t="s">
        <v>2161</v>
      </c>
      <c r="P24" s="190">
        <v>1950</v>
      </c>
      <c r="Q24" s="163"/>
      <c r="R24" s="136"/>
      <c r="S24" s="136"/>
      <c r="T24" s="143"/>
      <c r="U24" s="131"/>
      <c r="V24" s="136"/>
      <c r="W24" s="136"/>
      <c r="X24" s="143"/>
      <c r="Y24" s="131"/>
      <c r="Z24" s="136" t="s">
        <v>2169</v>
      </c>
      <c r="AA24" s="307" t="s">
        <v>2980</v>
      </c>
      <c r="AB24" s="143">
        <v>1000</v>
      </c>
      <c r="AC24" s="163"/>
      <c r="AD24" s="170">
        <f>SUMIF(C9:Y9,E9,C29:Y29)</f>
        <v>0</v>
      </c>
      <c r="AF24" s="142"/>
    </row>
    <row r="25" spans="2:32" ht="16.5" customHeight="1">
      <c r="B25" s="134"/>
      <c r="C25" s="136"/>
      <c r="D25" s="143"/>
      <c r="E25" s="131"/>
      <c r="F25" s="136"/>
      <c r="G25" s="136"/>
      <c r="H25" s="143"/>
      <c r="I25" s="131"/>
      <c r="J25" s="136"/>
      <c r="K25" s="136"/>
      <c r="L25" s="143"/>
      <c r="M25" s="131"/>
      <c r="N25" s="136"/>
      <c r="O25" s="136"/>
      <c r="P25" s="143"/>
      <c r="Q25" s="131"/>
      <c r="R25" s="136"/>
      <c r="S25" s="136"/>
      <c r="T25" s="143"/>
      <c r="U25" s="131"/>
      <c r="V25" s="136"/>
      <c r="W25" s="136"/>
      <c r="X25" s="143"/>
      <c r="Y25" s="131"/>
      <c r="Z25" s="136" t="s">
        <v>2170</v>
      </c>
      <c r="AA25" s="312" t="s">
        <v>2977</v>
      </c>
      <c r="AB25" s="143">
        <v>1500</v>
      </c>
      <c r="AC25" s="163"/>
      <c r="AD25" s="171" t="s">
        <v>2502</v>
      </c>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t="s">
        <v>2171</v>
      </c>
      <c r="AA26" s="307" t="s">
        <v>2981</v>
      </c>
      <c r="AB26" s="143">
        <v>1300</v>
      </c>
      <c r="AC26" s="163"/>
      <c r="AD26" s="170">
        <f>AC29</f>
        <v>0</v>
      </c>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c r="AA27" s="136"/>
      <c r="AB27" s="143"/>
      <c r="AC27" s="131"/>
      <c r="AD27" s="133"/>
    </row>
    <row r="28" spans="2:32" ht="16.5" customHeight="1">
      <c r="B28" s="134"/>
      <c r="C28" s="136"/>
      <c r="D28" s="143"/>
      <c r="E28" s="131"/>
      <c r="F28" s="136"/>
      <c r="G28" s="136"/>
      <c r="H28" s="143"/>
      <c r="I28" s="131"/>
      <c r="J28" s="136"/>
      <c r="K28" s="136"/>
      <c r="L28" s="143"/>
      <c r="M28" s="131"/>
      <c r="N28" s="136"/>
      <c r="O28" s="136"/>
      <c r="P28" s="143"/>
      <c r="Q28" s="131"/>
      <c r="R28" s="136"/>
      <c r="S28" s="136"/>
      <c r="T28" s="143"/>
      <c r="U28" s="131"/>
      <c r="V28" s="136"/>
      <c r="W28" s="136"/>
      <c r="X28" s="143"/>
      <c r="Y28" s="131"/>
      <c r="Z28" s="136"/>
      <c r="AA28" s="136"/>
      <c r="AB28" s="143"/>
      <c r="AC28" s="131"/>
      <c r="AD28" s="133"/>
    </row>
    <row r="29" spans="2:32" ht="16.5" customHeight="1">
      <c r="B29" s="144"/>
      <c r="C29" s="136" t="s">
        <v>59</v>
      </c>
      <c r="D29" s="143">
        <f>SUM(D20:D28)</f>
        <v>7450</v>
      </c>
      <c r="E29" s="165">
        <f>SUM(E20:E28)</f>
        <v>0</v>
      </c>
      <c r="F29" s="136"/>
      <c r="G29" s="136"/>
      <c r="H29" s="143">
        <f>SUM(H20:H28)</f>
        <v>5100</v>
      </c>
      <c r="I29" s="165">
        <f>SUM(I20:I28)</f>
        <v>0</v>
      </c>
      <c r="J29" s="136"/>
      <c r="K29" s="136"/>
      <c r="L29" s="143">
        <f>SUM(L20:L28)</f>
        <v>7900</v>
      </c>
      <c r="M29" s="165">
        <f>SUM(M20:M28)</f>
        <v>0</v>
      </c>
      <c r="N29" s="136"/>
      <c r="O29" s="136"/>
      <c r="P29" s="143">
        <f>SUM(P20:P28)</f>
        <v>6450</v>
      </c>
      <c r="Q29" s="165">
        <f>SUM(Q20:Q28)</f>
        <v>0</v>
      </c>
      <c r="R29" s="136"/>
      <c r="S29" s="136"/>
      <c r="T29" s="143">
        <f>SUM(T20:T28)</f>
        <v>1450</v>
      </c>
      <c r="U29" s="165">
        <f>SUM(U20:U28)</f>
        <v>0</v>
      </c>
      <c r="V29" s="136"/>
      <c r="W29" s="136"/>
      <c r="X29" s="143">
        <f>SUM(X20:X28)</f>
        <v>0</v>
      </c>
      <c r="Y29" s="165">
        <f>SUM(Y20:Y28)</f>
        <v>0</v>
      </c>
      <c r="Z29" s="136"/>
      <c r="AA29" s="136"/>
      <c r="AB29" s="143">
        <f>SUM(AB20:AB28)</f>
        <v>12900</v>
      </c>
      <c r="AC29" s="165">
        <f>SUM(AC20:AC28)</f>
        <v>0</v>
      </c>
      <c r="AD29" s="133"/>
    </row>
    <row r="30" spans="2:32" s="183" customFormat="1" ht="16.5" customHeight="1">
      <c r="B30" s="121"/>
      <c r="C30" s="196" t="s">
        <v>2172</v>
      </c>
      <c r="D30" s="169"/>
      <c r="E30" s="169"/>
      <c r="F30" s="197"/>
      <c r="G30" s="197"/>
      <c r="H30" s="169"/>
      <c r="I30" s="169"/>
      <c r="J30" s="197"/>
      <c r="K30" s="197"/>
      <c r="L30" s="169"/>
      <c r="M30" s="169"/>
      <c r="N30" s="197"/>
      <c r="O30" s="197"/>
      <c r="P30" s="169"/>
      <c r="Q30" s="169"/>
      <c r="R30" s="197"/>
      <c r="S30" s="197"/>
      <c r="T30" s="169"/>
      <c r="U30" s="169"/>
      <c r="V30" s="197"/>
      <c r="W30" s="197"/>
      <c r="X30" s="169"/>
      <c r="Y30" s="169"/>
      <c r="Z30" s="197"/>
      <c r="AA30" s="197"/>
      <c r="AB30" s="169"/>
      <c r="AC30" s="169"/>
      <c r="AD30" s="198"/>
    </row>
    <row r="31" spans="2:32" ht="16.5" customHeight="1">
      <c r="B31" s="175" t="s">
        <v>2173</v>
      </c>
      <c r="C31" s="305" t="s">
        <v>2174</v>
      </c>
      <c r="D31" s="124">
        <v>950</v>
      </c>
      <c r="E31" s="172"/>
      <c r="F31" s="166" t="s">
        <v>2181</v>
      </c>
      <c r="G31" s="309" t="s">
        <v>2182</v>
      </c>
      <c r="H31" s="194">
        <v>3550</v>
      </c>
      <c r="I31" s="172"/>
      <c r="J31" s="166" t="s">
        <v>2192</v>
      </c>
      <c r="K31" s="313" t="s">
        <v>2193</v>
      </c>
      <c r="L31" s="124">
        <v>1700</v>
      </c>
      <c r="M31" s="172"/>
      <c r="N31" s="166" t="s">
        <v>2199</v>
      </c>
      <c r="O31" s="309" t="s">
        <v>2200</v>
      </c>
      <c r="P31" s="194">
        <v>1500</v>
      </c>
      <c r="Q31" s="172"/>
      <c r="R31" s="166" t="s">
        <v>2207</v>
      </c>
      <c r="S31" s="309" t="s">
        <v>2969</v>
      </c>
      <c r="T31" s="167">
        <v>100</v>
      </c>
      <c r="U31" s="172"/>
      <c r="V31" s="166"/>
      <c r="W31" s="166"/>
      <c r="X31" s="167"/>
      <c r="Y31" s="168"/>
      <c r="Z31" s="166" t="s">
        <v>2215</v>
      </c>
      <c r="AA31" s="309" t="s">
        <v>2969</v>
      </c>
      <c r="AB31" s="167">
        <v>1000</v>
      </c>
      <c r="AC31" s="172"/>
      <c r="AD31" s="133" t="s">
        <v>197</v>
      </c>
      <c r="AF31" s="145"/>
    </row>
    <row r="32" spans="2:32" ht="16.5" customHeight="1">
      <c r="B32" s="174" t="s">
        <v>2175</v>
      </c>
      <c r="C32" s="306" t="s">
        <v>2176</v>
      </c>
      <c r="D32" s="135">
        <v>2300</v>
      </c>
      <c r="E32" s="163"/>
      <c r="F32" s="136" t="s">
        <v>2183</v>
      </c>
      <c r="G32" s="307" t="s">
        <v>2184</v>
      </c>
      <c r="H32" s="135">
        <v>1400</v>
      </c>
      <c r="I32" s="163"/>
      <c r="J32" s="136" t="s">
        <v>2194</v>
      </c>
      <c r="K32" s="314" t="s">
        <v>2195</v>
      </c>
      <c r="L32" s="190">
        <v>3300</v>
      </c>
      <c r="M32" s="163"/>
      <c r="N32" s="136" t="s">
        <v>2201</v>
      </c>
      <c r="O32" s="307" t="s">
        <v>2202</v>
      </c>
      <c r="P32" s="135">
        <v>2450</v>
      </c>
      <c r="Q32" s="163"/>
      <c r="R32" s="136" t="s">
        <v>2208</v>
      </c>
      <c r="S32" s="312" t="s">
        <v>2970</v>
      </c>
      <c r="T32" s="143">
        <v>250</v>
      </c>
      <c r="U32" s="163"/>
      <c r="V32" s="136"/>
      <c r="W32" s="136"/>
      <c r="X32" s="143"/>
      <c r="Y32" s="131"/>
      <c r="Z32" s="136" t="s">
        <v>2216</v>
      </c>
      <c r="AA32" s="312" t="s">
        <v>2970</v>
      </c>
      <c r="AB32" s="143">
        <v>3700</v>
      </c>
      <c r="AC32" s="163"/>
      <c r="AD32" s="133">
        <f>SUMIF(C9:Y9,D9,C42:Y42)</f>
        <v>37600</v>
      </c>
    </row>
    <row r="33" spans="2:35" ht="16.5" customHeight="1">
      <c r="B33" s="174" t="s">
        <v>2177</v>
      </c>
      <c r="C33" s="306" t="s">
        <v>2178</v>
      </c>
      <c r="D33" s="135">
        <v>850</v>
      </c>
      <c r="E33" s="163"/>
      <c r="F33" s="136" t="s">
        <v>2185</v>
      </c>
      <c r="G33" s="307" t="s">
        <v>2186</v>
      </c>
      <c r="H33" s="135">
        <v>400</v>
      </c>
      <c r="I33" s="163"/>
      <c r="J33" s="136" t="s">
        <v>2196</v>
      </c>
      <c r="K33" s="314" t="s">
        <v>2189</v>
      </c>
      <c r="L33" s="190">
        <v>2550</v>
      </c>
      <c r="M33" s="163"/>
      <c r="N33" s="136" t="s">
        <v>2203</v>
      </c>
      <c r="O33" s="307" t="s">
        <v>2204</v>
      </c>
      <c r="P33" s="190">
        <v>4600</v>
      </c>
      <c r="Q33" s="163"/>
      <c r="R33" s="136" t="s">
        <v>2209</v>
      </c>
      <c r="S33" s="307" t="s">
        <v>2971</v>
      </c>
      <c r="T33" s="143">
        <v>250</v>
      </c>
      <c r="U33" s="163"/>
      <c r="V33" s="136"/>
      <c r="W33" s="136"/>
      <c r="X33" s="143"/>
      <c r="Y33" s="131"/>
      <c r="Z33" s="136" t="s">
        <v>2217</v>
      </c>
      <c r="AA33" s="307" t="s">
        <v>2971</v>
      </c>
      <c r="AB33" s="143">
        <v>1100</v>
      </c>
      <c r="AC33" s="163"/>
      <c r="AD33" s="133"/>
    </row>
    <row r="34" spans="2:35" ht="16.5" customHeight="1">
      <c r="B34" s="174" t="s">
        <v>2179</v>
      </c>
      <c r="C34" s="306" t="s">
        <v>2180</v>
      </c>
      <c r="D34" s="190">
        <v>1450</v>
      </c>
      <c r="E34" s="163"/>
      <c r="F34" s="136" t="s">
        <v>2187</v>
      </c>
      <c r="G34" s="307" t="s">
        <v>2174</v>
      </c>
      <c r="H34" s="135">
        <v>1150</v>
      </c>
      <c r="I34" s="163"/>
      <c r="J34" s="136" t="s">
        <v>2197</v>
      </c>
      <c r="K34" s="314" t="s">
        <v>2198</v>
      </c>
      <c r="L34" s="135">
        <v>3350</v>
      </c>
      <c r="M34" s="163"/>
      <c r="N34" s="136" t="s">
        <v>2205</v>
      </c>
      <c r="O34" s="307" t="s">
        <v>2206</v>
      </c>
      <c r="P34" s="190">
        <v>750</v>
      </c>
      <c r="Q34" s="163"/>
      <c r="R34" s="136" t="s">
        <v>2210</v>
      </c>
      <c r="S34" s="312" t="s">
        <v>2972</v>
      </c>
      <c r="T34" s="143">
        <v>300</v>
      </c>
      <c r="U34" s="163"/>
      <c r="V34" s="136"/>
      <c r="W34" s="136"/>
      <c r="X34" s="143"/>
      <c r="Y34" s="131"/>
      <c r="Z34" s="136" t="s">
        <v>2218</v>
      </c>
      <c r="AA34" s="312" t="s">
        <v>2972</v>
      </c>
      <c r="AB34" s="143">
        <v>600</v>
      </c>
      <c r="AC34" s="163"/>
      <c r="AD34" s="133" t="s">
        <v>199</v>
      </c>
    </row>
    <row r="35" spans="2:35" ht="16.5" customHeight="1">
      <c r="B35" s="129"/>
      <c r="C35" s="136"/>
      <c r="D35" s="143"/>
      <c r="E35" s="131"/>
      <c r="F35" s="136" t="s">
        <v>2188</v>
      </c>
      <c r="G35" s="307" t="s">
        <v>2189</v>
      </c>
      <c r="H35" s="135">
        <v>1050</v>
      </c>
      <c r="I35" s="163"/>
      <c r="J35" s="136"/>
      <c r="K35" s="132"/>
      <c r="L35" s="135"/>
      <c r="M35" s="131"/>
      <c r="N35" s="136"/>
      <c r="O35" s="136"/>
      <c r="P35" s="143"/>
      <c r="Q35" s="131"/>
      <c r="R35" s="136" t="s">
        <v>2211</v>
      </c>
      <c r="S35" s="307" t="s">
        <v>2989</v>
      </c>
      <c r="T35" s="143">
        <v>100</v>
      </c>
      <c r="U35" s="163"/>
      <c r="V35" s="136"/>
      <c r="W35" s="136"/>
      <c r="X35" s="143"/>
      <c r="Y35" s="131"/>
      <c r="Z35" s="136" t="s">
        <v>2219</v>
      </c>
      <c r="AA35" s="312" t="s">
        <v>2982</v>
      </c>
      <c r="AB35" s="143">
        <v>1650</v>
      </c>
      <c r="AC35" s="163"/>
      <c r="AD35" s="170">
        <f>SUMIF(C9:Y9,E9,C42:Y42)</f>
        <v>0</v>
      </c>
    </row>
    <row r="36" spans="2:35" ht="16.5" customHeight="1">
      <c r="B36" s="134"/>
      <c r="C36" s="136"/>
      <c r="D36" s="143"/>
      <c r="E36" s="131"/>
      <c r="F36" s="136" t="s">
        <v>2190</v>
      </c>
      <c r="G36" s="307" t="s">
        <v>2191</v>
      </c>
      <c r="H36" s="190">
        <v>2700</v>
      </c>
      <c r="I36" s="163"/>
      <c r="J36" s="136"/>
      <c r="K36" s="136"/>
      <c r="L36" s="143"/>
      <c r="M36" s="131"/>
      <c r="N36" s="136"/>
      <c r="O36" s="136"/>
      <c r="P36" s="143"/>
      <c r="Q36" s="131"/>
      <c r="R36" s="136" t="s">
        <v>2212</v>
      </c>
      <c r="S36" s="307" t="s">
        <v>2990</v>
      </c>
      <c r="T36" s="143">
        <v>250</v>
      </c>
      <c r="U36" s="163"/>
      <c r="V36" s="136"/>
      <c r="W36" s="136"/>
      <c r="X36" s="143"/>
      <c r="Y36" s="131"/>
      <c r="Z36" s="136" t="s">
        <v>2220</v>
      </c>
      <c r="AA36" s="312" t="s">
        <v>2983</v>
      </c>
      <c r="AB36" s="143">
        <v>400</v>
      </c>
      <c r="AC36" s="163"/>
      <c r="AD36" s="171" t="s">
        <v>2502</v>
      </c>
    </row>
    <row r="37" spans="2:35" ht="16.5" customHeight="1">
      <c r="B37" s="134"/>
      <c r="C37" s="136"/>
      <c r="D37" s="143"/>
      <c r="E37" s="131"/>
      <c r="F37" s="136"/>
      <c r="G37" s="136"/>
      <c r="H37" s="143"/>
      <c r="I37" s="131"/>
      <c r="J37" s="136"/>
      <c r="K37" s="136"/>
      <c r="L37" s="143"/>
      <c r="M37" s="131"/>
      <c r="N37" s="136"/>
      <c r="O37" s="136"/>
      <c r="P37" s="143"/>
      <c r="Q37" s="131"/>
      <c r="R37" s="136" t="s">
        <v>2213</v>
      </c>
      <c r="S37" s="307" t="s">
        <v>2991</v>
      </c>
      <c r="T37" s="143">
        <v>200</v>
      </c>
      <c r="U37" s="163"/>
      <c r="V37" s="136"/>
      <c r="W37" s="136"/>
      <c r="X37" s="143"/>
      <c r="Y37" s="131"/>
      <c r="Z37" s="136" t="s">
        <v>2221</v>
      </c>
      <c r="AA37" s="307" t="s">
        <v>2984</v>
      </c>
      <c r="AB37" s="143">
        <v>1000</v>
      </c>
      <c r="AC37" s="163"/>
      <c r="AD37" s="170">
        <f>AC42</f>
        <v>0</v>
      </c>
    </row>
    <row r="38" spans="2:35" ht="16.5" customHeight="1">
      <c r="B38" s="134"/>
      <c r="C38" s="136"/>
      <c r="D38" s="143"/>
      <c r="E38" s="131"/>
      <c r="F38" s="136"/>
      <c r="G38" s="136"/>
      <c r="H38" s="143"/>
      <c r="I38" s="131"/>
      <c r="J38" s="136"/>
      <c r="K38" s="136"/>
      <c r="L38" s="143"/>
      <c r="M38" s="131"/>
      <c r="N38" s="136"/>
      <c r="O38" s="136"/>
      <c r="P38" s="143"/>
      <c r="Q38" s="131"/>
      <c r="R38" s="136" t="s">
        <v>2214</v>
      </c>
      <c r="S38" s="307" t="s">
        <v>2992</v>
      </c>
      <c r="T38" s="143">
        <v>150</v>
      </c>
      <c r="U38" s="163"/>
      <c r="V38" s="136"/>
      <c r="W38" s="136"/>
      <c r="X38" s="143"/>
      <c r="Y38" s="131"/>
      <c r="Z38" s="136" t="s">
        <v>2222</v>
      </c>
      <c r="AA38" s="307" t="s">
        <v>2985</v>
      </c>
      <c r="AB38" s="143">
        <v>1100</v>
      </c>
      <c r="AC38" s="163"/>
      <c r="AD38" s="133"/>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t="s">
        <v>2223</v>
      </c>
      <c r="AA39" s="312" t="s">
        <v>2986</v>
      </c>
      <c r="AB39" s="143">
        <v>2000</v>
      </c>
      <c r="AC39" s="163"/>
      <c r="AD39" s="133"/>
    </row>
    <row r="40" spans="2:35" ht="16.5" customHeight="1">
      <c r="B40" s="129"/>
      <c r="C40" s="136"/>
      <c r="D40" s="143"/>
      <c r="E40" s="131"/>
      <c r="F40" s="136"/>
      <c r="G40" s="136"/>
      <c r="H40" s="143"/>
      <c r="I40" s="131"/>
      <c r="J40" s="136"/>
      <c r="K40" s="136"/>
      <c r="L40" s="143"/>
      <c r="M40" s="131"/>
      <c r="N40" s="136"/>
      <c r="O40" s="136"/>
      <c r="P40" s="143"/>
      <c r="Q40" s="131"/>
      <c r="R40" s="136"/>
      <c r="S40" s="136"/>
      <c r="T40" s="143"/>
      <c r="U40" s="131"/>
      <c r="V40" s="136"/>
      <c r="W40" s="136"/>
      <c r="X40" s="143"/>
      <c r="Y40" s="131"/>
      <c r="Z40" s="136"/>
      <c r="AA40" s="136"/>
      <c r="AB40" s="143"/>
      <c r="AC40" s="131"/>
      <c r="AD40" s="133"/>
    </row>
    <row r="41" spans="2:35" ht="16.5" customHeight="1">
      <c r="B41" s="146"/>
      <c r="C41" s="136"/>
      <c r="D41" s="143"/>
      <c r="E41" s="131"/>
      <c r="F41" s="136"/>
      <c r="G41" s="136"/>
      <c r="H41" s="143"/>
      <c r="I41" s="131"/>
      <c r="J41" s="136"/>
      <c r="K41" s="136"/>
      <c r="L41" s="143"/>
      <c r="M41" s="131"/>
      <c r="N41" s="136"/>
      <c r="O41" s="136"/>
      <c r="P41" s="143"/>
      <c r="Q41" s="131"/>
      <c r="R41" s="136"/>
      <c r="S41" s="136"/>
      <c r="T41" s="143"/>
      <c r="U41" s="131"/>
      <c r="V41" s="136"/>
      <c r="W41" s="136"/>
      <c r="X41" s="143"/>
      <c r="Y41" s="131"/>
      <c r="Z41" s="136"/>
      <c r="AA41" s="136"/>
      <c r="AB41" s="143"/>
      <c r="AC41" s="131"/>
      <c r="AD41" s="133"/>
    </row>
    <row r="42" spans="2:35" ht="16.5" customHeight="1">
      <c r="B42" s="121"/>
      <c r="C42" s="136" t="s">
        <v>59</v>
      </c>
      <c r="D42" s="143">
        <f>SUM(D31:D41)</f>
        <v>5550</v>
      </c>
      <c r="E42" s="165">
        <f>SUM(E31:E41)</f>
        <v>0</v>
      </c>
      <c r="F42" s="136"/>
      <c r="G42" s="136"/>
      <c r="H42" s="143">
        <f>SUM(H31:H41)</f>
        <v>10250</v>
      </c>
      <c r="I42" s="165">
        <f>SUM(I31:I41)</f>
        <v>0</v>
      </c>
      <c r="J42" s="136"/>
      <c r="K42" s="136"/>
      <c r="L42" s="143">
        <f>SUM(L31:L41)</f>
        <v>10900</v>
      </c>
      <c r="M42" s="165">
        <f>SUM(M31:M41)</f>
        <v>0</v>
      </c>
      <c r="N42" s="136"/>
      <c r="O42" s="136"/>
      <c r="P42" s="143">
        <f>SUM(P31:P41)</f>
        <v>9300</v>
      </c>
      <c r="Q42" s="165">
        <f>SUM(Q31:Q41)</f>
        <v>0</v>
      </c>
      <c r="R42" s="136"/>
      <c r="S42" s="136"/>
      <c r="T42" s="143">
        <f>SUM(T31:T41)</f>
        <v>1600</v>
      </c>
      <c r="U42" s="165">
        <f>SUM(U31:U41)</f>
        <v>0</v>
      </c>
      <c r="V42" s="136"/>
      <c r="W42" s="136"/>
      <c r="X42" s="143">
        <f>SUM(X31:X41)</f>
        <v>0</v>
      </c>
      <c r="Y42" s="165">
        <f>SUM(Y31:Y41)</f>
        <v>0</v>
      </c>
      <c r="Z42" s="136"/>
      <c r="AA42" s="136"/>
      <c r="AB42" s="143">
        <f>SUM(AB31:AB41)</f>
        <v>12550</v>
      </c>
      <c r="AC42" s="165">
        <f>SUM(AC31:AC41)</f>
        <v>0</v>
      </c>
      <c r="AD42" s="133"/>
    </row>
    <row r="43" spans="2:35" s="183" customFormat="1" ht="16.5" customHeight="1">
      <c r="B43" s="206" t="s">
        <v>146</v>
      </c>
      <c r="C43" s="196" t="s">
        <v>2224</v>
      </c>
      <c r="D43" s="169"/>
      <c r="E43" s="169"/>
      <c r="F43" s="197"/>
      <c r="G43" s="197"/>
      <c r="H43" s="169"/>
      <c r="I43" s="169"/>
      <c r="J43" s="197"/>
      <c r="K43" s="197"/>
      <c r="L43" s="169"/>
      <c r="M43" s="169"/>
      <c r="N43" s="197"/>
      <c r="O43" s="197"/>
      <c r="P43" s="169"/>
      <c r="Q43" s="169"/>
      <c r="R43" s="197"/>
      <c r="S43" s="197"/>
      <c r="T43" s="169"/>
      <c r="U43" s="169"/>
      <c r="V43" s="197"/>
      <c r="W43" s="197"/>
      <c r="X43" s="169"/>
      <c r="Y43" s="169"/>
      <c r="Z43" s="197"/>
      <c r="AA43" s="197"/>
      <c r="AB43" s="169"/>
      <c r="AC43" s="169"/>
      <c r="AD43" s="198"/>
    </row>
    <row r="44" spans="2:35" ht="16.5" customHeight="1">
      <c r="B44" s="174" t="s">
        <v>2225</v>
      </c>
      <c r="C44" s="305" t="s">
        <v>2226</v>
      </c>
      <c r="D44" s="310">
        <v>650</v>
      </c>
      <c r="E44" s="172"/>
      <c r="F44" s="166" t="s">
        <v>2227</v>
      </c>
      <c r="G44" s="309" t="s">
        <v>2226</v>
      </c>
      <c r="H44" s="194">
        <v>1350</v>
      </c>
      <c r="I44" s="172"/>
      <c r="J44" s="166" t="s">
        <v>2228</v>
      </c>
      <c r="K44" s="309" t="s">
        <v>2226</v>
      </c>
      <c r="L44" s="194">
        <v>2000</v>
      </c>
      <c r="M44" s="172"/>
      <c r="N44" s="166" t="s">
        <v>2229</v>
      </c>
      <c r="O44" s="309" t="s">
        <v>2226</v>
      </c>
      <c r="P44" s="194">
        <v>2900</v>
      </c>
      <c r="Q44" s="172"/>
      <c r="R44" s="166" t="s">
        <v>2230</v>
      </c>
      <c r="S44" s="309" t="s">
        <v>2973</v>
      </c>
      <c r="T44" s="167">
        <v>200</v>
      </c>
      <c r="U44" s="172"/>
      <c r="V44" s="166"/>
      <c r="W44" s="166"/>
      <c r="X44" s="167"/>
      <c r="Y44" s="168"/>
      <c r="Z44" s="166" t="s">
        <v>2232</v>
      </c>
      <c r="AA44" s="309" t="s">
        <v>2973</v>
      </c>
      <c r="AB44" s="167">
        <v>300</v>
      </c>
      <c r="AC44" s="172"/>
      <c r="AD44" s="133" t="s">
        <v>197</v>
      </c>
    </row>
    <row r="45" spans="2:35" ht="16.5" customHeight="1">
      <c r="B45" s="129" t="s">
        <v>151</v>
      </c>
      <c r="C45" s="136"/>
      <c r="D45" s="143"/>
      <c r="E45" s="131"/>
      <c r="F45" s="136"/>
      <c r="G45" s="136"/>
      <c r="H45" s="143"/>
      <c r="I45" s="131"/>
      <c r="J45" s="136"/>
      <c r="K45" s="136"/>
      <c r="L45" s="143"/>
      <c r="M45" s="131"/>
      <c r="N45" s="136"/>
      <c r="O45" s="136"/>
      <c r="P45" s="143"/>
      <c r="Q45" s="131"/>
      <c r="R45" s="136" t="s">
        <v>2231</v>
      </c>
      <c r="S45" s="307" t="s">
        <v>2987</v>
      </c>
      <c r="T45" s="143">
        <v>150</v>
      </c>
      <c r="U45" s="163"/>
      <c r="V45" s="136"/>
      <c r="W45" s="136"/>
      <c r="X45" s="143"/>
      <c r="Y45" s="131"/>
      <c r="Z45" s="136" t="s">
        <v>2233</v>
      </c>
      <c r="AA45" s="307" t="s">
        <v>2987</v>
      </c>
      <c r="AB45" s="143">
        <v>600</v>
      </c>
      <c r="AC45" s="163"/>
      <c r="AD45" s="133">
        <f>SUMIF(C9:Y9,D9,C51:Y51)</f>
        <v>7250</v>
      </c>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t="s">
        <v>199</v>
      </c>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70">
        <f>SUMIF(C9:Y9,E9,C51:Y51)</f>
        <v>0</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71" t="s">
        <v>2502</v>
      </c>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70">
        <f>AC51</f>
        <v>0</v>
      </c>
      <c r="AE50" s="148"/>
      <c r="AF50" s="148"/>
      <c r="AG50" s="148"/>
      <c r="AH50" s="148"/>
      <c r="AI50" s="148"/>
    </row>
    <row r="51" spans="2:35" ht="16.5" customHeight="1">
      <c r="B51" s="144"/>
      <c r="C51" s="144" t="s">
        <v>291</v>
      </c>
      <c r="D51" s="149">
        <f>SUM(D44:D50)</f>
        <v>650</v>
      </c>
      <c r="E51" s="150">
        <f>SUM(E44:E50)</f>
        <v>0</v>
      </c>
      <c r="F51" s="144">
        <f t="shared" ref="F51:Z51" si="0">SUM(F43:F50)</f>
        <v>0</v>
      </c>
      <c r="G51" s="144"/>
      <c r="H51" s="149">
        <f>SUM(H44:H50)</f>
        <v>1350</v>
      </c>
      <c r="I51" s="150">
        <f>SUM(I44:I50)</f>
        <v>0</v>
      </c>
      <c r="J51" s="146">
        <f t="shared" si="0"/>
        <v>0</v>
      </c>
      <c r="K51" s="144"/>
      <c r="L51" s="149">
        <f>SUM(L44:L50)</f>
        <v>2000</v>
      </c>
      <c r="M51" s="150">
        <f>SUM(M44:M50)</f>
        <v>0</v>
      </c>
      <c r="N51" s="144">
        <f t="shared" si="0"/>
        <v>0</v>
      </c>
      <c r="O51" s="144"/>
      <c r="P51" s="149">
        <f>SUM(P44:P50)</f>
        <v>2900</v>
      </c>
      <c r="Q51" s="150">
        <f>SUM(Q44:Q50)</f>
        <v>0</v>
      </c>
      <c r="R51" s="144">
        <f t="shared" si="0"/>
        <v>0</v>
      </c>
      <c r="S51" s="144"/>
      <c r="T51" s="149">
        <f>SUM(T44:T50)</f>
        <v>350</v>
      </c>
      <c r="U51" s="150">
        <f>SUM(U44:U50)</f>
        <v>0</v>
      </c>
      <c r="V51" s="144">
        <f t="shared" si="0"/>
        <v>0</v>
      </c>
      <c r="W51" s="144"/>
      <c r="X51" s="149">
        <f>SUM(X44:X50)</f>
        <v>0</v>
      </c>
      <c r="Y51" s="150">
        <f>SUM(Y44:Y50)</f>
        <v>0</v>
      </c>
      <c r="Z51" s="144">
        <f t="shared" si="0"/>
        <v>0</v>
      </c>
      <c r="AA51" s="144"/>
      <c r="AB51" s="149">
        <f>SUM(AB44:AB50)</f>
        <v>900</v>
      </c>
      <c r="AC51" s="150">
        <f>SUM(AC44:AC50)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3">
    <cfRule type="expression" dxfId="161" priority="1" stopIfTrue="1">
      <formula>D11&lt;E11</formula>
    </cfRule>
    <cfRule type="expression" dxfId="160" priority="2" stopIfTrue="1">
      <formula>MOD(E11,50)&gt;0</formula>
    </cfRule>
  </conditionalFormatting>
  <conditionalFormatting sqref="E20:E21">
    <cfRule type="expression" dxfId="159" priority="45" stopIfTrue="1">
      <formula>D20&lt;E20</formula>
    </cfRule>
    <cfRule type="expression" dxfId="158" priority="46" stopIfTrue="1">
      <formula>MOD(E20,50)&gt;0</formula>
    </cfRule>
  </conditionalFormatting>
  <conditionalFormatting sqref="E31:E34">
    <cfRule type="expression" dxfId="157" priority="93" stopIfTrue="1">
      <formula>D31&lt;E31</formula>
    </cfRule>
    <cfRule type="expression" dxfId="156" priority="94" stopIfTrue="1">
      <formula>MOD(E31,50)&gt;0</formula>
    </cfRule>
  </conditionalFormatting>
  <conditionalFormatting sqref="E44">
    <cfRule type="expression" dxfId="155" priority="164" stopIfTrue="1">
      <formula>MOD(E44,50)&gt;0</formula>
    </cfRule>
    <cfRule type="expression" dxfId="154" priority="163" stopIfTrue="1">
      <formula>D44&lt;E44</formula>
    </cfRule>
  </conditionalFormatting>
  <conditionalFormatting sqref="I11:I12">
    <cfRule type="expression" dxfId="153" priority="7" stopIfTrue="1">
      <formula>H11&lt;I11</formula>
    </cfRule>
    <cfRule type="expression" dxfId="152" priority="8" stopIfTrue="1">
      <formula>MOD(I11,50)&gt;0</formula>
    </cfRule>
  </conditionalFormatting>
  <conditionalFormatting sqref="I20:I22">
    <cfRule type="expression" dxfId="151" priority="49" stopIfTrue="1">
      <formula>H20&lt;I20</formula>
    </cfRule>
    <cfRule type="expression" dxfId="150" priority="50" stopIfTrue="1">
      <formula>MOD(I20,50)&gt;0</formula>
    </cfRule>
  </conditionalFormatting>
  <conditionalFormatting sqref="I31:I36">
    <cfRule type="expression" dxfId="149" priority="102" stopIfTrue="1">
      <formula>MOD(I31,50)&gt;0</formula>
    </cfRule>
    <cfRule type="expression" dxfId="148" priority="101" stopIfTrue="1">
      <formula>H31&lt;I31</formula>
    </cfRule>
  </conditionalFormatting>
  <conditionalFormatting sqref="I44">
    <cfRule type="expression" dxfId="147" priority="165" stopIfTrue="1">
      <formula>H44&lt;I44</formula>
    </cfRule>
    <cfRule type="expression" dxfId="146" priority="166" stopIfTrue="1">
      <formula>MOD(I44,50)&gt;0</formula>
    </cfRule>
  </conditionalFormatting>
  <conditionalFormatting sqref="M11:M13">
    <cfRule type="expression" dxfId="145" priority="11" stopIfTrue="1">
      <formula>L11&lt;M11</formula>
    </cfRule>
    <cfRule type="expression" dxfId="144" priority="12" stopIfTrue="1">
      <formula>MOD(M11,50)&gt;0</formula>
    </cfRule>
  </conditionalFormatting>
  <conditionalFormatting sqref="M20:M23">
    <cfRule type="expression" dxfId="143" priority="55" stopIfTrue="1">
      <formula>L20&lt;M20</formula>
    </cfRule>
    <cfRule type="expression" dxfId="142" priority="56" stopIfTrue="1">
      <formula>MOD(M20,50)&gt;0</formula>
    </cfRule>
  </conditionalFormatting>
  <conditionalFormatting sqref="M31:M34">
    <cfRule type="expression" dxfId="141" priority="114" stopIfTrue="1">
      <formula>MOD(M31,50)&gt;0</formula>
    </cfRule>
    <cfRule type="expression" dxfId="140" priority="113" stopIfTrue="1">
      <formula>L31&lt;M31</formula>
    </cfRule>
  </conditionalFormatting>
  <conditionalFormatting sqref="M44">
    <cfRule type="expression" dxfId="139" priority="168" stopIfTrue="1">
      <formula>MOD(M44,50)&gt;0</formula>
    </cfRule>
    <cfRule type="expression" dxfId="138" priority="167" stopIfTrue="1">
      <formula>L44&lt;M44</formula>
    </cfRule>
  </conditionalFormatting>
  <conditionalFormatting sqref="Q11:Q15">
    <cfRule type="expression" dxfId="137" priority="18" stopIfTrue="1">
      <formula>MOD(Q11,50)&gt;0</formula>
    </cfRule>
    <cfRule type="expression" dxfId="136" priority="17" stopIfTrue="1">
      <formula>P11&lt;Q11</formula>
    </cfRule>
  </conditionalFormatting>
  <conditionalFormatting sqref="Q20:Q24">
    <cfRule type="expression" dxfId="135" priority="63" stopIfTrue="1">
      <formula>P20&lt;Q20</formula>
    </cfRule>
    <cfRule type="expression" dxfId="134" priority="64" stopIfTrue="1">
      <formula>MOD(Q20,50)&gt;0</formula>
    </cfRule>
  </conditionalFormatting>
  <conditionalFormatting sqref="Q31:Q34">
    <cfRule type="expression" dxfId="133" priority="121" stopIfTrue="1">
      <formula>P31&lt;Q31</formula>
    </cfRule>
    <cfRule type="expression" dxfId="132" priority="122" stopIfTrue="1">
      <formula>MOD(Q31,50)&gt;0</formula>
    </cfRule>
  </conditionalFormatting>
  <conditionalFormatting sqref="Q44">
    <cfRule type="expression" dxfId="131" priority="169" stopIfTrue="1">
      <formula>P44&lt;Q44</formula>
    </cfRule>
    <cfRule type="expression" dxfId="130" priority="170" stopIfTrue="1">
      <formula>MOD(Q44,50)&gt;0</formula>
    </cfRule>
  </conditionalFormatting>
  <conditionalFormatting sqref="U11:U14">
    <cfRule type="expression" dxfId="129" priority="28" stopIfTrue="1">
      <formula>MOD(U11,50)&gt;0</formula>
    </cfRule>
    <cfRule type="expression" dxfId="128" priority="27" stopIfTrue="1">
      <formula>T11&lt;U11</formula>
    </cfRule>
  </conditionalFormatting>
  <conditionalFormatting sqref="U20:U22">
    <cfRule type="expression" dxfId="127" priority="73" stopIfTrue="1">
      <formula>T20&lt;U20</formula>
    </cfRule>
    <cfRule type="expression" dxfId="126" priority="74" stopIfTrue="1">
      <formula>MOD(U20,50)&gt;0</formula>
    </cfRule>
  </conditionalFormatting>
  <conditionalFormatting sqref="U31:U38">
    <cfRule type="expression" dxfId="125" priority="129" stopIfTrue="1">
      <formula>T31&lt;U31</formula>
    </cfRule>
    <cfRule type="expression" dxfId="124" priority="130" stopIfTrue="1">
      <formula>MOD(U31,50)&gt;0</formula>
    </cfRule>
  </conditionalFormatting>
  <conditionalFormatting sqref="U44:U45">
    <cfRule type="expression" dxfId="123" priority="171" stopIfTrue="1">
      <formula>T44&lt;U44</formula>
    </cfRule>
    <cfRule type="expression" dxfId="122" priority="172" stopIfTrue="1">
      <formula>MOD(U44,50)&gt;0</formula>
    </cfRule>
  </conditionalFormatting>
  <conditionalFormatting sqref="AC11:AC15">
    <cfRule type="expression" dxfId="121" priority="36" stopIfTrue="1">
      <formula>MOD(AC11,50)&gt;0</formula>
    </cfRule>
    <cfRule type="expression" dxfId="120" priority="35" stopIfTrue="1">
      <formula>AB11&lt;AC11</formula>
    </cfRule>
  </conditionalFormatting>
  <conditionalFormatting sqref="AC20:AC26">
    <cfRule type="expression" dxfId="119" priority="80" stopIfTrue="1">
      <formula>MOD(AC20,50)&gt;0</formula>
    </cfRule>
    <cfRule type="expression" dxfId="118" priority="79" stopIfTrue="1">
      <formula>AB20&lt;AC20</formula>
    </cfRule>
  </conditionalFormatting>
  <conditionalFormatting sqref="AC31:AC39">
    <cfRule type="expression" dxfId="117" priority="145" stopIfTrue="1">
      <formula>AB31&lt;AC31</formula>
    </cfRule>
    <cfRule type="expression" dxfId="116" priority="146" stopIfTrue="1">
      <formula>MOD(AC31,50)&gt;0</formula>
    </cfRule>
  </conditionalFormatting>
  <conditionalFormatting sqref="AC44:AC45">
    <cfRule type="expression" dxfId="115" priority="175" stopIfTrue="1">
      <formula>AB44&lt;AC44</formula>
    </cfRule>
    <cfRule type="expression" dxfId="114" priority="176" stopIfTrue="1">
      <formula>MOD(AC44,50)&gt;0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4:AC45 U44:U45 Q44 M44 I44 E44 AC31:AC39 U31:U38 Q31:Q34 M31:M34 I31:I36 E31:E34 AC20:AC26 U20:U22 Q20:Q24 M20:M23 I20:I22 E20:E21 AC11:AC15 U11:U14 Q11:Q15 M11:M13 I11:I12 E11:E13" xr:uid="{00000000-0002-0000-1700-000000000000}">
      <formula1>NOT(OR(D11&lt;E11,MOD(E11,50)&gt;0))</formula1>
    </dataValidation>
  </dataValidations>
  <hyperlinks>
    <hyperlink ref="C3" location="一番最初に入力して下さい!E7" tooltip="入力シートへ" display="一番最初に入力して下さい!E7" xr:uid="{00000000-0004-0000-1700-000000000000}"/>
    <hyperlink ref="C5" location="一番最初に入力して下さい!E8" tooltip="入力シートへ" display="一番最初に入力して下さい!E8" xr:uid="{00000000-0004-0000-1700-000001000000}"/>
    <hyperlink ref="I3" location="一番最初に入力して下さい!E5" tooltip="入力シートへ" display="一番最初に入力して下さい!E5" xr:uid="{00000000-0004-0000-1700-000002000000}"/>
    <hyperlink ref="P3" location="一番最初に入力して下さい!E9" tooltip="入力シートへ" display="一番最初に入力して下さい!E9" xr:uid="{00000000-0004-0000-1700-000003000000}"/>
    <hyperlink ref="I5" location="一番最初に入力して下さい!E11" tooltip="入力シートへ" display="一番最初に入力して下さい!E11" xr:uid="{00000000-0004-0000-1700-000004000000}"/>
    <hyperlink ref="O5" location="一番最初に入力して下さい!E12" tooltip="入力シートへ" display="一番最初に入力して下さい!E12" xr:uid="{00000000-0004-0000-1700-000005000000}"/>
    <hyperlink ref="S5" location="一番最初に入力して下さい!E13" tooltip="入力シートへ" display="一番最初に入力して下さい!E13" xr:uid="{00000000-0004-0000-1700-000006000000}"/>
    <hyperlink ref="C10" location="大阪府総部数合計表!B32" tooltip="集計シートへ" display="大阪府総部数合計表!B32" xr:uid="{00000000-0004-0000-1700-000084000000}"/>
    <hyperlink ref="C19" location="大阪府総部数合計表!B33" tooltip="集計シートへ" display="大阪府総部数合計表!B33" xr:uid="{00000000-0004-0000-1700-000085000000}"/>
    <hyperlink ref="C30" location="大阪府総部数合計表!B34" tooltip="集計シートへ" display="大阪府総部数合計表!B34" xr:uid="{00000000-0004-0000-1700-000086000000}"/>
    <hyperlink ref="C43" location="大阪府総部数合計表!B35" tooltip="集計シートへ" display="大阪府総部数合計表!B35" xr:uid="{00000000-0004-0000-1700-000087000000}"/>
  </hyperlinks>
  <printOptions horizontalCentered="1" verticalCentered="1"/>
  <pageMargins left="0" right="0" top="0" bottom="0" header="0" footer="0"/>
  <pageSetup paperSize="9" scale="65" orientation="landscape"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6DFFAF"/>
  </sheetPr>
  <dimension ref="A1:AI58"/>
  <sheetViews>
    <sheetView showGridLines="0" zoomScale="85" zoomScaleNormal="85" workbookViewId="0">
      <selection activeCell="X37" sqref="X37"/>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2234</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2235</v>
      </c>
      <c r="C11" s="305" t="s">
        <v>2236</v>
      </c>
      <c r="D11" s="124">
        <v>3200</v>
      </c>
      <c r="E11" s="162"/>
      <c r="F11" s="123" t="s">
        <v>2237</v>
      </c>
      <c r="G11" s="313" t="s">
        <v>2236</v>
      </c>
      <c r="H11" s="124">
        <v>3150</v>
      </c>
      <c r="I11" s="162"/>
      <c r="J11" s="123" t="s">
        <v>2238</v>
      </c>
      <c r="K11" s="309" t="s">
        <v>2239</v>
      </c>
      <c r="L11" s="194">
        <v>750</v>
      </c>
      <c r="M11" s="162"/>
      <c r="N11" s="126" t="s">
        <v>2243</v>
      </c>
      <c r="O11" s="313" t="s">
        <v>2244</v>
      </c>
      <c r="P11" s="194">
        <v>2200</v>
      </c>
      <c r="Q11" s="162"/>
      <c r="R11" s="123" t="s">
        <v>2246</v>
      </c>
      <c r="S11" s="313" t="s">
        <v>2993</v>
      </c>
      <c r="T11" s="124">
        <v>600</v>
      </c>
      <c r="U11" s="162"/>
      <c r="V11" s="127"/>
      <c r="W11" s="123"/>
      <c r="X11" s="124"/>
      <c r="Y11" s="125"/>
      <c r="Z11" s="127" t="s">
        <v>2247</v>
      </c>
      <c r="AA11" s="313" t="s">
        <v>2994</v>
      </c>
      <c r="AB11" s="124">
        <v>5200</v>
      </c>
      <c r="AC11" s="162"/>
      <c r="AD11" s="128" t="s">
        <v>198</v>
      </c>
    </row>
    <row r="12" spans="1:32" ht="16.5" customHeight="1">
      <c r="B12" s="174" t="s">
        <v>147</v>
      </c>
      <c r="C12" s="132"/>
      <c r="D12" s="130"/>
      <c r="E12" s="131"/>
      <c r="F12" s="132"/>
      <c r="G12" s="132"/>
      <c r="H12" s="130"/>
      <c r="I12" s="131"/>
      <c r="J12" s="132" t="s">
        <v>2240</v>
      </c>
      <c r="K12" s="307" t="s">
        <v>2236</v>
      </c>
      <c r="L12" s="190">
        <v>1700</v>
      </c>
      <c r="M12" s="163"/>
      <c r="N12" s="132" t="s">
        <v>2245</v>
      </c>
      <c r="O12" s="314" t="s">
        <v>2236</v>
      </c>
      <c r="P12" s="190">
        <v>2700</v>
      </c>
      <c r="Q12" s="163"/>
      <c r="R12" s="132"/>
      <c r="S12" s="132"/>
      <c r="T12" s="130"/>
      <c r="U12" s="131"/>
      <c r="V12" s="127"/>
      <c r="W12" s="127"/>
      <c r="X12" s="130"/>
      <c r="Y12" s="131"/>
      <c r="Z12" s="127" t="s">
        <v>2248</v>
      </c>
      <c r="AA12" s="314" t="s">
        <v>3001</v>
      </c>
      <c r="AB12" s="130">
        <v>3000</v>
      </c>
      <c r="AC12" s="163"/>
      <c r="AD12" s="133">
        <f>SUMIF(C9:Y9,D9,C18:Y18)</f>
        <v>14850</v>
      </c>
    </row>
    <row r="13" spans="1:32" ht="16.5" customHeight="1">
      <c r="B13" s="134" t="s">
        <v>148</v>
      </c>
      <c r="C13" s="127"/>
      <c r="D13" s="135"/>
      <c r="E13" s="131"/>
      <c r="F13" s="136"/>
      <c r="G13" s="127"/>
      <c r="H13" s="135"/>
      <c r="I13" s="131"/>
      <c r="J13" s="136" t="s">
        <v>2241</v>
      </c>
      <c r="K13" s="307" t="s">
        <v>2242</v>
      </c>
      <c r="L13" s="190">
        <v>550</v>
      </c>
      <c r="M13" s="163"/>
      <c r="N13" s="136"/>
      <c r="O13" s="132"/>
      <c r="P13" s="135"/>
      <c r="Q13" s="131"/>
      <c r="R13" s="132"/>
      <c r="S13" s="127"/>
      <c r="T13" s="135"/>
      <c r="U13" s="131"/>
      <c r="V13" s="136"/>
      <c r="W13" s="127"/>
      <c r="X13" s="135"/>
      <c r="Y13" s="131"/>
      <c r="Z13" s="136"/>
      <c r="AA13" s="132"/>
      <c r="AB13" s="135"/>
      <c r="AC13" s="131"/>
      <c r="AD13" s="133"/>
    </row>
    <row r="14" spans="1:32" ht="16.5" customHeight="1">
      <c r="B14" s="129" t="s">
        <v>149</v>
      </c>
      <c r="C14" s="132"/>
      <c r="D14" s="135"/>
      <c r="E14" s="131"/>
      <c r="F14" s="136"/>
      <c r="G14" s="132"/>
      <c r="H14" s="135"/>
      <c r="I14" s="131"/>
      <c r="J14" s="136"/>
      <c r="K14" s="132"/>
      <c r="L14" s="135"/>
      <c r="M14" s="131"/>
      <c r="N14" s="136"/>
      <c r="O14" s="132"/>
      <c r="P14" s="135"/>
      <c r="Q14" s="131"/>
      <c r="R14" s="132"/>
      <c r="S14" s="132"/>
      <c r="T14" s="135"/>
      <c r="U14" s="131"/>
      <c r="V14" s="136"/>
      <c r="W14" s="132"/>
      <c r="X14" s="135"/>
      <c r="Y14" s="131"/>
      <c r="Z14" s="136"/>
      <c r="AA14" s="132"/>
      <c r="AB14" s="135"/>
      <c r="AC14" s="131"/>
      <c r="AD14" s="133" t="s">
        <v>200</v>
      </c>
    </row>
    <row r="15" spans="1:32" ht="16.5" customHeight="1">
      <c r="B15" s="137"/>
      <c r="C15" s="132"/>
      <c r="D15" s="135"/>
      <c r="E15" s="131"/>
      <c r="F15" s="136"/>
      <c r="G15" s="132"/>
      <c r="H15" s="135"/>
      <c r="I15" s="131"/>
      <c r="J15" s="136"/>
      <c r="K15" s="132"/>
      <c r="L15" s="135"/>
      <c r="M15" s="131"/>
      <c r="N15" s="136"/>
      <c r="O15" s="132"/>
      <c r="P15" s="135"/>
      <c r="Q15" s="131"/>
      <c r="R15" s="132"/>
      <c r="S15" s="132"/>
      <c r="T15" s="135"/>
      <c r="U15" s="131"/>
      <c r="V15" s="136"/>
      <c r="W15" s="132"/>
      <c r="X15" s="135"/>
      <c r="Y15" s="131"/>
      <c r="Z15" s="136"/>
      <c r="AA15" s="132"/>
      <c r="AB15" s="135"/>
      <c r="AC15" s="131"/>
      <c r="AD15" s="170">
        <f>SUMIF(C9:Y9,E9,C18:Y18)</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AC18</f>
        <v>0</v>
      </c>
      <c r="AF17" s="141"/>
    </row>
    <row r="18" spans="2:32" ht="16.5" customHeight="1">
      <c r="B18" s="129"/>
      <c r="C18" s="136" t="s">
        <v>59</v>
      </c>
      <c r="D18" s="143">
        <f>SUM(D11:D17)</f>
        <v>3200</v>
      </c>
      <c r="E18" s="165">
        <f>SUM(E11:E17)</f>
        <v>0</v>
      </c>
      <c r="F18" s="136"/>
      <c r="G18" s="136"/>
      <c r="H18" s="143">
        <f>SUM(H11:H17)</f>
        <v>3150</v>
      </c>
      <c r="I18" s="165">
        <f>SUM(I11:I17)</f>
        <v>0</v>
      </c>
      <c r="J18" s="136"/>
      <c r="K18" s="136"/>
      <c r="L18" s="143">
        <f>SUM(L11:L17)</f>
        <v>3000</v>
      </c>
      <c r="M18" s="165">
        <f>SUM(M11:M17)</f>
        <v>0</v>
      </c>
      <c r="N18" s="136"/>
      <c r="O18" s="136"/>
      <c r="P18" s="143">
        <f>SUM(P11:P17)</f>
        <v>4900</v>
      </c>
      <c r="Q18" s="165">
        <f>SUM(Q11:Q17)</f>
        <v>0</v>
      </c>
      <c r="R18" s="136"/>
      <c r="S18" s="136"/>
      <c r="T18" s="143">
        <f>SUM(T11:T17)</f>
        <v>600</v>
      </c>
      <c r="U18" s="165">
        <f>SUM(U11:U17)</f>
        <v>0</v>
      </c>
      <c r="V18" s="136"/>
      <c r="W18" s="136"/>
      <c r="X18" s="143">
        <f>SUM(X11:X17)</f>
        <v>0</v>
      </c>
      <c r="Y18" s="165">
        <f>SUM(Y11:Y17)</f>
        <v>0</v>
      </c>
      <c r="Z18" s="136"/>
      <c r="AA18" s="136"/>
      <c r="AB18" s="143">
        <f>SUM(AB11:AB17)</f>
        <v>8200</v>
      </c>
      <c r="AC18" s="165">
        <f>SUM(AC11:AC17)</f>
        <v>0</v>
      </c>
      <c r="AD18" s="133"/>
      <c r="AF18" s="142"/>
    </row>
    <row r="19" spans="2:32" s="183" customFormat="1" ht="16.5" customHeight="1">
      <c r="B19" s="195"/>
      <c r="C19" s="196" t="s">
        <v>2249</v>
      </c>
      <c r="D19" s="169"/>
      <c r="E19" s="169"/>
      <c r="F19" s="197"/>
      <c r="G19" s="197"/>
      <c r="H19" s="169"/>
      <c r="I19" s="169"/>
      <c r="J19" s="197"/>
      <c r="K19" s="197"/>
      <c r="L19" s="169"/>
      <c r="M19" s="169"/>
      <c r="N19" s="197"/>
      <c r="O19" s="197"/>
      <c r="P19" s="169"/>
      <c r="Q19" s="169"/>
      <c r="R19" s="197"/>
      <c r="S19" s="197"/>
      <c r="T19" s="169"/>
      <c r="U19" s="169"/>
      <c r="V19" s="197"/>
      <c r="W19" s="197"/>
      <c r="X19" s="169"/>
      <c r="Y19" s="169"/>
      <c r="Z19" s="197"/>
      <c r="AA19" s="197"/>
      <c r="AB19" s="169"/>
      <c r="AC19" s="169"/>
      <c r="AD19" s="198"/>
      <c r="AF19" s="142"/>
    </row>
    <row r="20" spans="2:32" ht="16.5" customHeight="1">
      <c r="B20" s="164" t="s">
        <v>2250</v>
      </c>
      <c r="C20" s="305" t="s">
        <v>2251</v>
      </c>
      <c r="D20" s="194">
        <v>1650</v>
      </c>
      <c r="E20" s="172"/>
      <c r="F20" s="166" t="s">
        <v>2252</v>
      </c>
      <c r="G20" s="309" t="s">
        <v>2253</v>
      </c>
      <c r="H20" s="167">
        <v>2300</v>
      </c>
      <c r="I20" s="172"/>
      <c r="J20" s="166" t="s">
        <v>2255</v>
      </c>
      <c r="K20" s="309" t="s">
        <v>2256</v>
      </c>
      <c r="L20" s="194">
        <v>2100</v>
      </c>
      <c r="M20" s="172"/>
      <c r="N20" s="166" t="s">
        <v>2261</v>
      </c>
      <c r="O20" s="309" t="s">
        <v>2251</v>
      </c>
      <c r="P20" s="194">
        <v>2450</v>
      </c>
      <c r="Q20" s="172"/>
      <c r="R20" s="166" t="s">
        <v>2262</v>
      </c>
      <c r="S20" s="309" t="s">
        <v>2995</v>
      </c>
      <c r="T20" s="167">
        <v>400</v>
      </c>
      <c r="U20" s="172"/>
      <c r="V20" s="166"/>
      <c r="W20" s="166"/>
      <c r="X20" s="167"/>
      <c r="Y20" s="168"/>
      <c r="Z20" s="166" t="s">
        <v>2265</v>
      </c>
      <c r="AA20" s="309" t="s">
        <v>2995</v>
      </c>
      <c r="AB20" s="167">
        <v>1600</v>
      </c>
      <c r="AC20" s="172"/>
      <c r="AD20" s="133" t="s">
        <v>197</v>
      </c>
      <c r="AF20" s="142"/>
    </row>
    <row r="21" spans="2:32" ht="16.5" customHeight="1">
      <c r="B21" s="134"/>
      <c r="C21" s="136"/>
      <c r="D21" s="143"/>
      <c r="E21" s="131"/>
      <c r="F21" s="136" t="s">
        <v>2254</v>
      </c>
      <c r="G21" s="307" t="s">
        <v>2251</v>
      </c>
      <c r="H21" s="143">
        <v>2000</v>
      </c>
      <c r="I21" s="163"/>
      <c r="J21" s="136" t="s">
        <v>2257</v>
      </c>
      <c r="K21" s="307" t="s">
        <v>2258</v>
      </c>
      <c r="L21" s="190">
        <v>850</v>
      </c>
      <c r="M21" s="163"/>
      <c r="N21" s="136"/>
      <c r="O21" s="136"/>
      <c r="P21" s="143"/>
      <c r="Q21" s="131"/>
      <c r="R21" s="136" t="s">
        <v>2263</v>
      </c>
      <c r="S21" s="307" t="s">
        <v>3002</v>
      </c>
      <c r="T21" s="143">
        <v>150</v>
      </c>
      <c r="U21" s="163"/>
      <c r="V21" s="136"/>
      <c r="W21" s="136"/>
      <c r="X21" s="143"/>
      <c r="Y21" s="131"/>
      <c r="Z21" s="136" t="s">
        <v>2266</v>
      </c>
      <c r="AA21" s="307" t="s">
        <v>3002</v>
      </c>
      <c r="AB21" s="143">
        <v>1200</v>
      </c>
      <c r="AC21" s="163"/>
      <c r="AD21" s="133">
        <f>SUMIF(C9:Y9,D9,C27:Y27)</f>
        <v>12800</v>
      </c>
      <c r="AF21" s="142"/>
    </row>
    <row r="22" spans="2:32" ht="16.5" customHeight="1">
      <c r="B22" s="134"/>
      <c r="C22" s="136"/>
      <c r="D22" s="143"/>
      <c r="E22" s="131"/>
      <c r="F22" s="136"/>
      <c r="G22" s="136"/>
      <c r="H22" s="143"/>
      <c r="I22" s="131"/>
      <c r="J22" s="136" t="s">
        <v>2259</v>
      </c>
      <c r="K22" s="307" t="s">
        <v>2260</v>
      </c>
      <c r="L22" s="190">
        <v>650</v>
      </c>
      <c r="M22" s="163"/>
      <c r="N22" s="136"/>
      <c r="O22" s="136"/>
      <c r="P22" s="143"/>
      <c r="Q22" s="131"/>
      <c r="R22" s="136" t="s">
        <v>2264</v>
      </c>
      <c r="S22" s="307" t="s">
        <v>3003</v>
      </c>
      <c r="T22" s="143">
        <v>250</v>
      </c>
      <c r="U22" s="163"/>
      <c r="V22" s="136"/>
      <c r="W22" s="136"/>
      <c r="X22" s="143"/>
      <c r="Y22" s="131"/>
      <c r="Z22" s="136" t="s">
        <v>2267</v>
      </c>
      <c r="AA22" s="307" t="s">
        <v>3003</v>
      </c>
      <c r="AB22" s="143">
        <v>1500</v>
      </c>
      <c r="AC22" s="163"/>
      <c r="AD22" s="133"/>
      <c r="AF22" s="142"/>
    </row>
    <row r="23" spans="2:32" ht="16.5" customHeight="1">
      <c r="B23" s="134"/>
      <c r="C23" s="136"/>
      <c r="D23" s="143"/>
      <c r="E23" s="131"/>
      <c r="F23" s="136"/>
      <c r="G23" s="136"/>
      <c r="H23" s="143"/>
      <c r="I23" s="131"/>
      <c r="J23" s="136"/>
      <c r="K23" s="136"/>
      <c r="L23" s="143"/>
      <c r="M23" s="131"/>
      <c r="N23" s="136"/>
      <c r="O23" s="136"/>
      <c r="P23" s="143"/>
      <c r="Q23" s="131"/>
      <c r="R23" s="136"/>
      <c r="S23" s="136"/>
      <c r="T23" s="143"/>
      <c r="U23" s="131"/>
      <c r="V23" s="136"/>
      <c r="W23" s="136"/>
      <c r="X23" s="143"/>
      <c r="Y23" s="131"/>
      <c r="Z23" s="136"/>
      <c r="AA23" s="136"/>
      <c r="AB23" s="143"/>
      <c r="AC23" s="131"/>
      <c r="AD23" s="133" t="s">
        <v>199</v>
      </c>
      <c r="AF23" s="142"/>
    </row>
    <row r="24" spans="2:32" ht="16.5" customHeight="1">
      <c r="B24" s="134"/>
      <c r="C24" s="136"/>
      <c r="D24" s="143"/>
      <c r="E24" s="131"/>
      <c r="F24" s="136"/>
      <c r="G24" s="136"/>
      <c r="H24" s="143"/>
      <c r="I24" s="131"/>
      <c r="J24" s="136"/>
      <c r="K24" s="136"/>
      <c r="L24" s="143"/>
      <c r="M24" s="131"/>
      <c r="N24" s="136"/>
      <c r="O24" s="136"/>
      <c r="P24" s="143"/>
      <c r="Q24" s="131"/>
      <c r="R24" s="136"/>
      <c r="S24" s="136"/>
      <c r="T24" s="143"/>
      <c r="U24" s="131"/>
      <c r="V24" s="136"/>
      <c r="W24" s="136"/>
      <c r="X24" s="143"/>
      <c r="Y24" s="131"/>
      <c r="Z24" s="136"/>
      <c r="AA24" s="136"/>
      <c r="AB24" s="143"/>
      <c r="AC24" s="131"/>
      <c r="AD24" s="170">
        <f>SUMIF(C9:Y9,E9,C27:Y27)</f>
        <v>0</v>
      </c>
      <c r="AF24" s="142"/>
    </row>
    <row r="25" spans="2:32" ht="16.5" customHeight="1">
      <c r="B25" s="134"/>
      <c r="C25" s="136"/>
      <c r="D25" s="143"/>
      <c r="E25" s="131"/>
      <c r="F25" s="136"/>
      <c r="G25" s="136"/>
      <c r="H25" s="143"/>
      <c r="I25" s="131"/>
      <c r="J25" s="136"/>
      <c r="K25" s="136"/>
      <c r="L25" s="143"/>
      <c r="M25" s="131"/>
      <c r="N25" s="136"/>
      <c r="O25" s="136"/>
      <c r="P25" s="143"/>
      <c r="Q25" s="131"/>
      <c r="R25" s="136"/>
      <c r="S25" s="136"/>
      <c r="T25" s="143"/>
      <c r="U25" s="131"/>
      <c r="V25" s="136"/>
      <c r="W25" s="136"/>
      <c r="X25" s="143"/>
      <c r="Y25" s="131"/>
      <c r="Z25" s="136"/>
      <c r="AA25" s="136"/>
      <c r="AB25" s="143"/>
      <c r="AC25" s="131"/>
      <c r="AD25" s="171" t="s">
        <v>2502</v>
      </c>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c r="AA26" s="136"/>
      <c r="AB26" s="143"/>
      <c r="AC26" s="131"/>
      <c r="AD26" s="170">
        <f>AC27</f>
        <v>0</v>
      </c>
      <c r="AF26" s="142"/>
    </row>
    <row r="27" spans="2:32" ht="16.5" customHeight="1">
      <c r="B27" s="134"/>
      <c r="C27" s="136" t="s">
        <v>59</v>
      </c>
      <c r="D27" s="143">
        <f>SUM(D20:D26)</f>
        <v>1650</v>
      </c>
      <c r="E27" s="165">
        <f>SUM(E20:E26)</f>
        <v>0</v>
      </c>
      <c r="F27" s="136"/>
      <c r="G27" s="136"/>
      <c r="H27" s="143">
        <f>SUM(H20:H26)</f>
        <v>4300</v>
      </c>
      <c r="I27" s="165">
        <f>SUM(I20:I26)</f>
        <v>0</v>
      </c>
      <c r="J27" s="136"/>
      <c r="K27" s="136"/>
      <c r="L27" s="143">
        <f>SUM(L20:L26)</f>
        <v>3600</v>
      </c>
      <c r="M27" s="165">
        <f>SUM(M20:M26)</f>
        <v>0</v>
      </c>
      <c r="N27" s="136"/>
      <c r="O27" s="136"/>
      <c r="P27" s="143">
        <f>SUM(P20:P26)</f>
        <v>2450</v>
      </c>
      <c r="Q27" s="165">
        <f>SUM(Q20:Q26)</f>
        <v>0</v>
      </c>
      <c r="R27" s="136"/>
      <c r="S27" s="136"/>
      <c r="T27" s="143">
        <f>SUM(T20:T26)</f>
        <v>800</v>
      </c>
      <c r="U27" s="165">
        <f>SUM(U20:U26)</f>
        <v>0</v>
      </c>
      <c r="V27" s="136"/>
      <c r="W27" s="136"/>
      <c r="X27" s="143">
        <f>SUM(X20:X26)</f>
        <v>0</v>
      </c>
      <c r="Y27" s="165">
        <f>SUM(Y20:Y26)</f>
        <v>0</v>
      </c>
      <c r="Z27" s="136"/>
      <c r="AA27" s="136"/>
      <c r="AB27" s="143">
        <f>SUM(AB20:AB26)</f>
        <v>4300</v>
      </c>
      <c r="AC27" s="165">
        <f>SUM(AC20:AC26)</f>
        <v>0</v>
      </c>
      <c r="AD27" s="133"/>
    </row>
    <row r="28" spans="2:32" s="183" customFormat="1" ht="16.5" customHeight="1">
      <c r="B28" s="195"/>
      <c r="C28" s="196" t="s">
        <v>2268</v>
      </c>
      <c r="D28" s="169"/>
      <c r="E28" s="169"/>
      <c r="F28" s="197"/>
      <c r="G28" s="197"/>
      <c r="H28" s="169"/>
      <c r="I28" s="169"/>
      <c r="J28" s="197"/>
      <c r="K28" s="197"/>
      <c r="L28" s="169"/>
      <c r="M28" s="169"/>
      <c r="N28" s="197"/>
      <c r="O28" s="197"/>
      <c r="P28" s="169"/>
      <c r="Q28" s="169"/>
      <c r="R28" s="197"/>
      <c r="S28" s="197"/>
      <c r="T28" s="169"/>
      <c r="U28" s="169"/>
      <c r="V28" s="197"/>
      <c r="W28" s="197"/>
      <c r="X28" s="169"/>
      <c r="Y28" s="169"/>
      <c r="Z28" s="197"/>
      <c r="AA28" s="197"/>
      <c r="AB28" s="169"/>
      <c r="AC28" s="169"/>
      <c r="AD28" s="198"/>
    </row>
    <row r="29" spans="2:32" ht="16.5" customHeight="1">
      <c r="B29" s="173" t="s">
        <v>2269</v>
      </c>
      <c r="C29" s="305" t="s">
        <v>2270</v>
      </c>
      <c r="D29" s="124">
        <v>950</v>
      </c>
      <c r="E29" s="172"/>
      <c r="F29" s="166" t="s">
        <v>2279</v>
      </c>
      <c r="G29" s="309" t="s">
        <v>2280</v>
      </c>
      <c r="H29" s="124">
        <v>650</v>
      </c>
      <c r="I29" s="172"/>
      <c r="J29" s="166" t="s">
        <v>2288</v>
      </c>
      <c r="K29" s="309" t="s">
        <v>2289</v>
      </c>
      <c r="L29" s="194">
        <v>2200</v>
      </c>
      <c r="M29" s="172"/>
      <c r="N29" s="166" t="s">
        <v>2299</v>
      </c>
      <c r="O29" s="309" t="s">
        <v>2270</v>
      </c>
      <c r="P29" s="194">
        <v>2600</v>
      </c>
      <c r="Q29" s="172"/>
      <c r="R29" s="166" t="s">
        <v>2306</v>
      </c>
      <c r="S29" s="309" t="s">
        <v>2996</v>
      </c>
      <c r="T29" s="167">
        <v>150</v>
      </c>
      <c r="U29" s="172"/>
      <c r="V29" s="166"/>
      <c r="W29" s="166"/>
      <c r="X29" s="167"/>
      <c r="Y29" s="168"/>
      <c r="Z29" s="166" t="s">
        <v>2316</v>
      </c>
      <c r="AA29" s="309" t="s">
        <v>2996</v>
      </c>
      <c r="AB29" s="167">
        <v>1500</v>
      </c>
      <c r="AC29" s="172"/>
      <c r="AD29" s="133" t="s">
        <v>197</v>
      </c>
    </row>
    <row r="30" spans="2:32" ht="16.5" customHeight="1">
      <c r="B30" s="197" t="s">
        <v>2271</v>
      </c>
      <c r="C30" s="306" t="s">
        <v>2272</v>
      </c>
      <c r="D30" s="190">
        <v>1750</v>
      </c>
      <c r="E30" s="163"/>
      <c r="F30" s="136" t="s">
        <v>2281</v>
      </c>
      <c r="G30" s="307" t="s">
        <v>2270</v>
      </c>
      <c r="H30" s="190">
        <v>2250</v>
      </c>
      <c r="I30" s="163"/>
      <c r="J30" s="136" t="s">
        <v>2290</v>
      </c>
      <c r="K30" s="307" t="s">
        <v>2291</v>
      </c>
      <c r="L30" s="135">
        <v>1400</v>
      </c>
      <c r="M30" s="163"/>
      <c r="N30" s="136" t="s">
        <v>2300</v>
      </c>
      <c r="O30" s="307" t="s">
        <v>2301</v>
      </c>
      <c r="P30" s="135">
        <v>1200</v>
      </c>
      <c r="Q30" s="163"/>
      <c r="R30" s="136" t="s">
        <v>2307</v>
      </c>
      <c r="S30" s="307" t="s">
        <v>2997</v>
      </c>
      <c r="T30" s="143">
        <v>150</v>
      </c>
      <c r="U30" s="163"/>
      <c r="V30" s="136"/>
      <c r="W30" s="136"/>
      <c r="X30" s="143"/>
      <c r="Y30" s="131"/>
      <c r="Z30" s="136" t="s">
        <v>2317</v>
      </c>
      <c r="AA30" s="307" t="s">
        <v>2997</v>
      </c>
      <c r="AB30" s="143">
        <v>2750</v>
      </c>
      <c r="AC30" s="163"/>
      <c r="AD30" s="133">
        <f>SUMIF(C9:Y9,D9,C43:Y43)</f>
        <v>38150</v>
      </c>
    </row>
    <row r="31" spans="2:32" ht="16.5" customHeight="1">
      <c r="B31" s="175" t="s">
        <v>2273</v>
      </c>
      <c r="C31" s="306" t="s">
        <v>2274</v>
      </c>
      <c r="D31" s="190">
        <v>500</v>
      </c>
      <c r="E31" s="163"/>
      <c r="F31" s="136" t="s">
        <v>2282</v>
      </c>
      <c r="G31" s="307" t="s">
        <v>2272</v>
      </c>
      <c r="H31" s="190">
        <v>600</v>
      </c>
      <c r="I31" s="163"/>
      <c r="J31" s="136" t="s">
        <v>2292</v>
      </c>
      <c r="K31" s="307" t="s">
        <v>2293</v>
      </c>
      <c r="L31" s="190">
        <v>1250</v>
      </c>
      <c r="M31" s="163"/>
      <c r="N31" s="136" t="s">
        <v>2302</v>
      </c>
      <c r="O31" s="307" t="s">
        <v>2298</v>
      </c>
      <c r="P31" s="135">
        <v>650</v>
      </c>
      <c r="Q31" s="163"/>
      <c r="R31" s="136" t="s">
        <v>2308</v>
      </c>
      <c r="S31" s="307" t="s">
        <v>2998</v>
      </c>
      <c r="T31" s="143">
        <v>150</v>
      </c>
      <c r="U31" s="163"/>
      <c r="V31" s="136"/>
      <c r="W31" s="136"/>
      <c r="X31" s="143"/>
      <c r="Y31" s="131"/>
      <c r="Z31" s="136" t="s">
        <v>2318</v>
      </c>
      <c r="AA31" s="307" t="s">
        <v>2998</v>
      </c>
      <c r="AB31" s="143">
        <v>1100</v>
      </c>
      <c r="AC31" s="163"/>
      <c r="AD31" s="133"/>
      <c r="AF31" s="145"/>
    </row>
    <row r="32" spans="2:32" ht="16.5" customHeight="1">
      <c r="B32" s="174" t="s">
        <v>2275</v>
      </c>
      <c r="C32" s="306" t="s">
        <v>2276</v>
      </c>
      <c r="D32" s="135">
        <v>700</v>
      </c>
      <c r="E32" s="163"/>
      <c r="F32" s="136" t="s">
        <v>2283</v>
      </c>
      <c r="G32" s="307" t="s">
        <v>2284</v>
      </c>
      <c r="H32" s="135">
        <v>900</v>
      </c>
      <c r="I32" s="163"/>
      <c r="J32" s="136" t="s">
        <v>2294</v>
      </c>
      <c r="K32" s="307" t="s">
        <v>2274</v>
      </c>
      <c r="L32" s="190">
        <v>3050</v>
      </c>
      <c r="M32" s="163"/>
      <c r="N32" s="136" t="s">
        <v>2303</v>
      </c>
      <c r="O32" s="307" t="s">
        <v>2284</v>
      </c>
      <c r="P32" s="135">
        <v>550</v>
      </c>
      <c r="Q32" s="163"/>
      <c r="R32" s="136" t="s">
        <v>2309</v>
      </c>
      <c r="S32" s="307" t="s">
        <v>2999</v>
      </c>
      <c r="T32" s="143">
        <v>100</v>
      </c>
      <c r="U32" s="163"/>
      <c r="V32" s="136"/>
      <c r="W32" s="136"/>
      <c r="X32" s="143"/>
      <c r="Y32" s="131"/>
      <c r="Z32" s="136" t="s">
        <v>2319</v>
      </c>
      <c r="AA32" s="307" t="s">
        <v>2999</v>
      </c>
      <c r="AB32" s="143">
        <v>1100</v>
      </c>
      <c r="AC32" s="163"/>
      <c r="AD32" s="133" t="s">
        <v>199</v>
      </c>
    </row>
    <row r="33" spans="2:35" ht="16.5" customHeight="1">
      <c r="B33" s="174" t="s">
        <v>2277</v>
      </c>
      <c r="C33" s="306" t="s">
        <v>2278</v>
      </c>
      <c r="D33" s="135">
        <v>1100</v>
      </c>
      <c r="E33" s="163"/>
      <c r="F33" s="136" t="s">
        <v>2285</v>
      </c>
      <c r="G33" s="307" t="s">
        <v>2276</v>
      </c>
      <c r="H33" s="135">
        <v>1650</v>
      </c>
      <c r="I33" s="163"/>
      <c r="J33" s="136" t="s">
        <v>2295</v>
      </c>
      <c r="K33" s="307" t="s">
        <v>2296</v>
      </c>
      <c r="L33" s="190">
        <v>2300</v>
      </c>
      <c r="M33" s="163"/>
      <c r="N33" s="136" t="s">
        <v>2304</v>
      </c>
      <c r="O33" s="307" t="s">
        <v>2276</v>
      </c>
      <c r="P33" s="190">
        <v>3450</v>
      </c>
      <c r="Q33" s="163"/>
      <c r="R33" s="136" t="s">
        <v>2310</v>
      </c>
      <c r="S33" s="312" t="s">
        <v>3000</v>
      </c>
      <c r="T33" s="143">
        <v>250</v>
      </c>
      <c r="U33" s="163"/>
      <c r="V33" s="136"/>
      <c r="W33" s="136"/>
      <c r="X33" s="143"/>
      <c r="Y33" s="131"/>
      <c r="Z33" s="136" t="s">
        <v>2320</v>
      </c>
      <c r="AA33" s="312" t="s">
        <v>3000</v>
      </c>
      <c r="AB33" s="143">
        <v>2250</v>
      </c>
      <c r="AC33" s="163"/>
      <c r="AD33" s="170">
        <f>SUMIF(C9:Y9,E9,C43:Y43)</f>
        <v>0</v>
      </c>
    </row>
    <row r="34" spans="2:35" ht="16.5" customHeight="1">
      <c r="B34" s="129"/>
      <c r="C34" s="136"/>
      <c r="D34" s="143"/>
      <c r="E34" s="131"/>
      <c r="F34" s="136" t="s">
        <v>2286</v>
      </c>
      <c r="G34" s="307" t="s">
        <v>2287</v>
      </c>
      <c r="H34" s="135">
        <v>2150</v>
      </c>
      <c r="I34" s="163"/>
      <c r="J34" s="136" t="s">
        <v>2297</v>
      </c>
      <c r="K34" s="307" t="s">
        <v>2298</v>
      </c>
      <c r="L34" s="190">
        <v>1950</v>
      </c>
      <c r="M34" s="163"/>
      <c r="N34" s="136" t="s">
        <v>2305</v>
      </c>
      <c r="O34" s="307" t="s">
        <v>2274</v>
      </c>
      <c r="P34" s="190">
        <v>2800</v>
      </c>
      <c r="Q34" s="163"/>
      <c r="R34" s="136" t="s">
        <v>2311</v>
      </c>
      <c r="S34" s="307" t="s">
        <v>3004</v>
      </c>
      <c r="T34" s="143">
        <v>150</v>
      </c>
      <c r="U34" s="163"/>
      <c r="V34" s="136"/>
      <c r="W34" s="136"/>
      <c r="X34" s="143"/>
      <c r="Y34" s="131"/>
      <c r="Z34" s="136" t="s">
        <v>2321</v>
      </c>
      <c r="AA34" s="307" t="s">
        <v>3004</v>
      </c>
      <c r="AB34" s="143">
        <v>800</v>
      </c>
      <c r="AC34" s="163"/>
      <c r="AD34" s="171" t="s">
        <v>2502</v>
      </c>
    </row>
    <row r="35" spans="2:35" ht="16.5" customHeight="1">
      <c r="B35" s="129"/>
      <c r="C35" s="136"/>
      <c r="D35" s="143"/>
      <c r="E35" s="131"/>
      <c r="F35" s="136"/>
      <c r="G35" s="136"/>
      <c r="H35" s="143"/>
      <c r="I35" s="131"/>
      <c r="J35" s="136"/>
      <c r="K35" s="136"/>
      <c r="L35" s="143"/>
      <c r="M35" s="131"/>
      <c r="N35" s="136"/>
      <c r="O35" s="136"/>
      <c r="P35" s="143"/>
      <c r="Q35" s="131"/>
      <c r="R35" s="136" t="s">
        <v>2312</v>
      </c>
      <c r="S35" s="307" t="s">
        <v>3005</v>
      </c>
      <c r="T35" s="143">
        <v>100</v>
      </c>
      <c r="U35" s="163"/>
      <c r="V35" s="136"/>
      <c r="W35" s="136"/>
      <c r="X35" s="143"/>
      <c r="Y35" s="131"/>
      <c r="Z35" s="136" t="s">
        <v>2322</v>
      </c>
      <c r="AA35" s="307" t="s">
        <v>3006</v>
      </c>
      <c r="AB35" s="143">
        <v>200</v>
      </c>
      <c r="AC35" s="163"/>
      <c r="AD35" s="170">
        <f>AC43</f>
        <v>0</v>
      </c>
    </row>
    <row r="36" spans="2:35" ht="16.5" customHeight="1">
      <c r="B36" s="134"/>
      <c r="C36" s="136"/>
      <c r="D36" s="143"/>
      <c r="E36" s="131"/>
      <c r="F36" s="136"/>
      <c r="G36" s="136"/>
      <c r="H36" s="143"/>
      <c r="I36" s="131"/>
      <c r="J36" s="136"/>
      <c r="K36" s="136"/>
      <c r="L36" s="143"/>
      <c r="M36" s="131"/>
      <c r="N36" s="136"/>
      <c r="O36" s="136"/>
      <c r="P36" s="143"/>
      <c r="Q36" s="131"/>
      <c r="R36" s="136" t="s">
        <v>2313</v>
      </c>
      <c r="S36" s="307" t="s">
        <v>3006</v>
      </c>
      <c r="T36" s="143">
        <v>150</v>
      </c>
      <c r="U36" s="163"/>
      <c r="V36" s="136"/>
      <c r="W36" s="136"/>
      <c r="X36" s="143"/>
      <c r="Y36" s="131"/>
      <c r="Z36" s="136" t="s">
        <v>2323</v>
      </c>
      <c r="AA36" s="307" t="s">
        <v>3009</v>
      </c>
      <c r="AB36" s="143">
        <v>300</v>
      </c>
      <c r="AC36" s="163"/>
      <c r="AD36" s="133"/>
    </row>
    <row r="37" spans="2:35" ht="16.5" customHeight="1">
      <c r="B37" s="134"/>
      <c r="C37" s="136"/>
      <c r="D37" s="143"/>
      <c r="E37" s="131"/>
      <c r="F37" s="136"/>
      <c r="G37" s="136"/>
      <c r="H37" s="143"/>
      <c r="I37" s="131"/>
      <c r="J37" s="136"/>
      <c r="K37" s="136"/>
      <c r="L37" s="143"/>
      <c r="M37" s="131"/>
      <c r="N37" s="136"/>
      <c r="O37" s="136"/>
      <c r="P37" s="143"/>
      <c r="Q37" s="131"/>
      <c r="R37" s="136" t="s">
        <v>2314</v>
      </c>
      <c r="S37" s="307" t="s">
        <v>3007</v>
      </c>
      <c r="T37" s="143">
        <v>50</v>
      </c>
      <c r="U37" s="163"/>
      <c r="V37" s="136"/>
      <c r="W37" s="136"/>
      <c r="X37" s="143"/>
      <c r="Y37" s="131"/>
      <c r="Z37" s="136" t="s">
        <v>2324</v>
      </c>
      <c r="AA37" s="312" t="s">
        <v>3008</v>
      </c>
      <c r="AB37" s="143">
        <v>300</v>
      </c>
      <c r="AC37" s="163"/>
      <c r="AD37" s="133"/>
    </row>
    <row r="38" spans="2:35" ht="16.5" customHeight="1">
      <c r="B38" s="134"/>
      <c r="C38" s="136"/>
      <c r="D38" s="143"/>
      <c r="E38" s="131"/>
      <c r="F38" s="136"/>
      <c r="G38" s="136"/>
      <c r="H38" s="143"/>
      <c r="I38" s="131"/>
      <c r="J38" s="136"/>
      <c r="K38" s="136"/>
      <c r="L38" s="143"/>
      <c r="M38" s="131"/>
      <c r="N38" s="136"/>
      <c r="O38" s="136"/>
      <c r="P38" s="143"/>
      <c r="Q38" s="131"/>
      <c r="R38" s="136" t="s">
        <v>2315</v>
      </c>
      <c r="S38" s="312" t="s">
        <v>3008</v>
      </c>
      <c r="T38" s="143">
        <v>300</v>
      </c>
      <c r="U38" s="163"/>
      <c r="V38" s="136"/>
      <c r="W38" s="136"/>
      <c r="X38" s="143"/>
      <c r="Y38" s="131"/>
      <c r="Z38" s="136"/>
      <c r="AA38" s="136"/>
      <c r="AB38" s="143"/>
      <c r="AC38" s="131"/>
      <c r="AD38" s="133"/>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c r="AA39" s="136"/>
      <c r="AB39" s="143"/>
      <c r="AC39" s="131"/>
      <c r="AD39" s="133"/>
    </row>
    <row r="40" spans="2:35" ht="16.5" customHeight="1">
      <c r="B40" s="129"/>
      <c r="C40" s="136"/>
      <c r="D40" s="143"/>
      <c r="E40" s="131"/>
      <c r="F40" s="136"/>
      <c r="G40" s="136"/>
      <c r="H40" s="143"/>
      <c r="I40" s="131"/>
      <c r="J40" s="136"/>
      <c r="K40" s="136"/>
      <c r="L40" s="143"/>
      <c r="M40" s="131"/>
      <c r="N40" s="136"/>
      <c r="O40" s="136"/>
      <c r="P40" s="143"/>
      <c r="Q40" s="131"/>
      <c r="R40" s="136"/>
      <c r="S40" s="136"/>
      <c r="T40" s="143"/>
      <c r="U40" s="131"/>
      <c r="V40" s="136"/>
      <c r="W40" s="136"/>
      <c r="X40" s="143"/>
      <c r="Y40" s="131"/>
      <c r="Z40" s="136"/>
      <c r="AA40" s="136"/>
      <c r="AB40" s="143"/>
      <c r="AC40" s="131"/>
      <c r="AD40" s="133"/>
    </row>
    <row r="41" spans="2:35" ht="16.5" customHeight="1">
      <c r="B41" s="146"/>
      <c r="C41" s="136"/>
      <c r="D41" s="143"/>
      <c r="E41" s="131"/>
      <c r="F41" s="136"/>
      <c r="G41" s="136"/>
      <c r="H41" s="143"/>
      <c r="I41" s="131"/>
      <c r="J41" s="136"/>
      <c r="K41" s="136"/>
      <c r="L41" s="143"/>
      <c r="M41" s="131"/>
      <c r="N41" s="136"/>
      <c r="O41" s="136"/>
      <c r="P41" s="143"/>
      <c r="Q41" s="131"/>
      <c r="R41" s="136"/>
      <c r="S41" s="136"/>
      <c r="T41" s="143"/>
      <c r="U41" s="131"/>
      <c r="V41" s="136"/>
      <c r="W41" s="136"/>
      <c r="X41" s="143"/>
      <c r="Y41" s="131"/>
      <c r="Z41" s="136"/>
      <c r="AA41" s="136"/>
      <c r="AB41" s="143"/>
      <c r="AC41" s="131"/>
      <c r="AD41" s="133"/>
    </row>
    <row r="42" spans="2:35" ht="16.5" customHeight="1">
      <c r="B42" s="121"/>
      <c r="C42" s="136"/>
      <c r="D42" s="143"/>
      <c r="E42" s="131"/>
      <c r="F42" s="136"/>
      <c r="G42" s="136"/>
      <c r="H42" s="143"/>
      <c r="I42" s="131"/>
      <c r="J42" s="136"/>
      <c r="K42" s="136"/>
      <c r="L42" s="143"/>
      <c r="M42" s="131"/>
      <c r="N42" s="136"/>
      <c r="O42" s="136"/>
      <c r="P42" s="143"/>
      <c r="Q42" s="131"/>
      <c r="R42" s="136"/>
      <c r="S42" s="136"/>
      <c r="T42" s="143"/>
      <c r="U42" s="131"/>
      <c r="V42" s="136"/>
      <c r="W42" s="136"/>
      <c r="X42" s="143"/>
      <c r="Y42" s="131"/>
      <c r="Z42" s="136"/>
      <c r="AA42" s="136"/>
      <c r="AB42" s="143"/>
      <c r="AC42" s="131"/>
      <c r="AD42" s="133"/>
    </row>
    <row r="43" spans="2:35" ht="16.5" customHeight="1">
      <c r="B43" s="122" t="s">
        <v>146</v>
      </c>
      <c r="C43" s="136" t="s">
        <v>59</v>
      </c>
      <c r="D43" s="143">
        <f>SUM(D29:D42)</f>
        <v>5000</v>
      </c>
      <c r="E43" s="165">
        <f>SUM(E29:E42)</f>
        <v>0</v>
      </c>
      <c r="F43" s="136"/>
      <c r="G43" s="136"/>
      <c r="H43" s="143">
        <f>SUM(H29:H42)</f>
        <v>8200</v>
      </c>
      <c r="I43" s="165">
        <f>SUM(I29:I42)</f>
        <v>0</v>
      </c>
      <c r="J43" s="136"/>
      <c r="K43" s="136"/>
      <c r="L43" s="143">
        <f>SUM(L29:L42)</f>
        <v>12150</v>
      </c>
      <c r="M43" s="165">
        <f>SUM(M29:M42)</f>
        <v>0</v>
      </c>
      <c r="N43" s="136"/>
      <c r="O43" s="136"/>
      <c r="P43" s="143">
        <f>SUM(P29:P42)</f>
        <v>11250</v>
      </c>
      <c r="Q43" s="165">
        <f>SUM(Q29:Q42)</f>
        <v>0</v>
      </c>
      <c r="R43" s="136"/>
      <c r="S43" s="136"/>
      <c r="T43" s="143">
        <f>SUM(T29:T42)</f>
        <v>1550</v>
      </c>
      <c r="U43" s="165">
        <f>SUM(U29:U42)</f>
        <v>0</v>
      </c>
      <c r="V43" s="136"/>
      <c r="W43" s="136"/>
      <c r="X43" s="143">
        <f>SUM(X29:X42)</f>
        <v>0</v>
      </c>
      <c r="Y43" s="165">
        <f>SUM(Y29:Y42)</f>
        <v>0</v>
      </c>
      <c r="Z43" s="136"/>
      <c r="AA43" s="136"/>
      <c r="AB43" s="143">
        <f>SUM(AB29:AB42)</f>
        <v>10300</v>
      </c>
      <c r="AC43" s="165">
        <f>SUM(AC29:AC42)</f>
        <v>0</v>
      </c>
      <c r="AD43" s="133"/>
    </row>
    <row r="44" spans="2:35" s="183" customFormat="1" ht="16.5" customHeight="1">
      <c r="B44" s="203" t="s">
        <v>150</v>
      </c>
      <c r="C44" s="196" t="s">
        <v>2325</v>
      </c>
      <c r="D44" s="169"/>
      <c r="E44" s="169"/>
      <c r="F44" s="197"/>
      <c r="G44" s="197"/>
      <c r="H44" s="169"/>
      <c r="I44" s="169"/>
      <c r="J44" s="197"/>
      <c r="K44" s="197"/>
      <c r="L44" s="169"/>
      <c r="M44" s="169"/>
      <c r="N44" s="197"/>
      <c r="O44" s="197"/>
      <c r="P44" s="169"/>
      <c r="Q44" s="169"/>
      <c r="R44" s="197"/>
      <c r="S44" s="197"/>
      <c r="T44" s="169"/>
      <c r="U44" s="169"/>
      <c r="V44" s="197"/>
      <c r="W44" s="197"/>
      <c r="X44" s="169"/>
      <c r="Y44" s="169"/>
      <c r="Z44" s="197"/>
      <c r="AA44" s="197"/>
      <c r="AB44" s="169"/>
      <c r="AC44" s="169"/>
      <c r="AD44" s="198"/>
    </row>
    <row r="45" spans="2:35" ht="16.5" customHeight="1">
      <c r="B45" s="129" t="s">
        <v>151</v>
      </c>
      <c r="C45" s="166"/>
      <c r="D45" s="167"/>
      <c r="E45" s="168"/>
      <c r="F45" s="166"/>
      <c r="G45" s="166"/>
      <c r="H45" s="167"/>
      <c r="I45" s="168"/>
      <c r="J45" s="166"/>
      <c r="K45" s="166"/>
      <c r="L45" s="167"/>
      <c r="M45" s="168"/>
      <c r="N45" s="166" t="s">
        <v>2326</v>
      </c>
      <c r="O45" s="304" t="s">
        <v>2327</v>
      </c>
      <c r="P45" s="167">
        <v>650</v>
      </c>
      <c r="Q45" s="172"/>
      <c r="R45" s="166"/>
      <c r="S45" s="166"/>
      <c r="T45" s="167"/>
      <c r="U45" s="168"/>
      <c r="V45" s="166"/>
      <c r="W45" s="166"/>
      <c r="X45" s="167"/>
      <c r="Y45" s="168"/>
      <c r="Z45" s="166"/>
      <c r="AA45" s="166"/>
      <c r="AB45" s="167"/>
      <c r="AC45" s="168"/>
      <c r="AD45" s="133" t="s">
        <v>197</v>
      </c>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f>SUMIF(C9:Y9,D9,C51:Y51)</f>
        <v>650</v>
      </c>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t="s">
        <v>199</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70">
        <f>SUMIF(C9:Y9,E9,C51:Y51)</f>
        <v>0</v>
      </c>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SUM(D45:D50)</f>
        <v>0</v>
      </c>
      <c r="E51" s="150">
        <f>SUM(E45:E50)</f>
        <v>0</v>
      </c>
      <c r="F51" s="144">
        <f t="shared" ref="F51:Z51" si="0">SUM(F43:F50)</f>
        <v>0</v>
      </c>
      <c r="G51" s="144"/>
      <c r="H51" s="149">
        <f>SUM(H45:H50)</f>
        <v>0</v>
      </c>
      <c r="I51" s="150">
        <f>SUM(I45:I50)</f>
        <v>0</v>
      </c>
      <c r="J51" s="146">
        <f t="shared" si="0"/>
        <v>0</v>
      </c>
      <c r="K51" s="144"/>
      <c r="L51" s="149">
        <f>SUM(L45:L50)</f>
        <v>0</v>
      </c>
      <c r="M51" s="150">
        <f>SUM(M45:M50)</f>
        <v>0</v>
      </c>
      <c r="N51" s="144">
        <f t="shared" si="0"/>
        <v>0</v>
      </c>
      <c r="O51" s="144"/>
      <c r="P51" s="149">
        <f>SUM(P45:P50)</f>
        <v>650</v>
      </c>
      <c r="Q51" s="150">
        <f>SUM(Q45:Q50)</f>
        <v>0</v>
      </c>
      <c r="R51" s="144">
        <f t="shared" si="0"/>
        <v>0</v>
      </c>
      <c r="S51" s="144"/>
      <c r="T51" s="149">
        <f>SUM(T45:T50)</f>
        <v>0</v>
      </c>
      <c r="U51" s="150">
        <f>SUM(U45:U50)</f>
        <v>0</v>
      </c>
      <c r="V51" s="144">
        <f t="shared" si="0"/>
        <v>0</v>
      </c>
      <c r="W51" s="144"/>
      <c r="X51" s="149">
        <f>SUM(X45:X50)</f>
        <v>0</v>
      </c>
      <c r="Y51" s="150">
        <f>SUM(Y45:Y50)</f>
        <v>0</v>
      </c>
      <c r="Z51" s="144">
        <f t="shared" si="0"/>
        <v>0</v>
      </c>
      <c r="AA51" s="144"/>
      <c r="AB51" s="149">
        <f>SUM(AB45:AB50)</f>
        <v>0</v>
      </c>
      <c r="AC51" s="150">
        <f>SUM(AC45:AC50)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
    <cfRule type="expression" dxfId="113" priority="1" stopIfTrue="1">
      <formula>D11&lt;E11</formula>
    </cfRule>
    <cfRule type="expression" dxfId="112" priority="2" stopIfTrue="1">
      <formula>MOD(E11,50)&gt;0</formula>
    </cfRule>
  </conditionalFormatting>
  <conditionalFormatting sqref="E20">
    <cfRule type="expression" dxfId="111" priority="21" stopIfTrue="1">
      <formula>D20&lt;E20</formula>
    </cfRule>
    <cfRule type="expression" dxfId="110" priority="22" stopIfTrue="1">
      <formula>MOD(E20,50)&gt;0</formula>
    </cfRule>
  </conditionalFormatting>
  <conditionalFormatting sqref="E29:E33">
    <cfRule type="expression" dxfId="109" priority="48" stopIfTrue="1">
      <formula>MOD(E29,50)&gt;0</formula>
    </cfRule>
    <cfRule type="expression" dxfId="108" priority="47" stopIfTrue="1">
      <formula>D29&lt;E29</formula>
    </cfRule>
  </conditionalFormatting>
  <conditionalFormatting sqref="I11">
    <cfRule type="expression" dxfId="107" priority="3" stopIfTrue="1">
      <formula>H11&lt;I11</formula>
    </cfRule>
    <cfRule type="expression" dxfId="106" priority="4" stopIfTrue="1">
      <formula>MOD(I11,50)&gt;0</formula>
    </cfRule>
  </conditionalFormatting>
  <conditionalFormatting sqref="I20:I21">
    <cfRule type="expression" dxfId="105" priority="23" stopIfTrue="1">
      <formula>H20&lt;I20</formula>
    </cfRule>
    <cfRule type="expression" dxfId="104" priority="24" stopIfTrue="1">
      <formula>MOD(I20,50)&gt;0</formula>
    </cfRule>
  </conditionalFormatting>
  <conditionalFormatting sqref="I29:I34">
    <cfRule type="expression" dxfId="103" priority="58" stopIfTrue="1">
      <formula>MOD(I29,50)&gt;0</formula>
    </cfRule>
    <cfRule type="expression" dxfId="102" priority="57" stopIfTrue="1">
      <formula>H29&lt;I29</formula>
    </cfRule>
  </conditionalFormatting>
  <conditionalFormatting sqref="M11:M13">
    <cfRule type="expression" dxfId="101" priority="5" stopIfTrue="1">
      <formula>L11&lt;M11</formula>
    </cfRule>
    <cfRule type="expression" dxfId="100" priority="6" stopIfTrue="1">
      <formula>MOD(M11,50)&gt;0</formula>
    </cfRule>
  </conditionalFormatting>
  <conditionalFormatting sqref="M20:M22">
    <cfRule type="expression" dxfId="99" priority="27" stopIfTrue="1">
      <formula>L20&lt;M20</formula>
    </cfRule>
    <cfRule type="expression" dxfId="98" priority="28" stopIfTrue="1">
      <formula>MOD(M20,50)&gt;0</formula>
    </cfRule>
  </conditionalFormatting>
  <conditionalFormatting sqref="M29:M34">
    <cfRule type="expression" dxfId="97" priority="69" stopIfTrue="1">
      <formula>L29&lt;M29</formula>
    </cfRule>
    <cfRule type="expression" dxfId="96" priority="70" stopIfTrue="1">
      <formula>MOD(M29,50)&gt;0</formula>
    </cfRule>
  </conditionalFormatting>
  <conditionalFormatting sqref="Q11:Q12">
    <cfRule type="expression" dxfId="95" priority="11" stopIfTrue="1">
      <formula>P11&lt;Q11</formula>
    </cfRule>
    <cfRule type="expression" dxfId="94" priority="12" stopIfTrue="1">
      <formula>MOD(Q11,50)&gt;0</formula>
    </cfRule>
  </conditionalFormatting>
  <conditionalFormatting sqref="Q20">
    <cfRule type="expression" dxfId="93" priority="33" stopIfTrue="1">
      <formula>P20&lt;Q20</formula>
    </cfRule>
    <cfRule type="expression" dxfId="92" priority="34" stopIfTrue="1">
      <formula>MOD(Q20,50)&gt;0</formula>
    </cfRule>
  </conditionalFormatting>
  <conditionalFormatting sqref="Q29:Q34">
    <cfRule type="expression" dxfId="91" priority="81" stopIfTrue="1">
      <formula>P29&lt;Q29</formula>
    </cfRule>
    <cfRule type="expression" dxfId="90" priority="82" stopIfTrue="1">
      <formula>MOD(Q29,50)&gt;0</formula>
    </cfRule>
  </conditionalFormatting>
  <conditionalFormatting sqref="Q45">
    <cfRule type="expression" dxfId="89" priority="131" stopIfTrue="1">
      <formula>P45&lt;Q45</formula>
    </cfRule>
    <cfRule type="expression" dxfId="88" priority="132" stopIfTrue="1">
      <formula>MOD(Q45,50)&gt;0</formula>
    </cfRule>
  </conditionalFormatting>
  <conditionalFormatting sqref="U11">
    <cfRule type="expression" dxfId="87" priority="16" stopIfTrue="1">
      <formula>MOD(U11,50)&gt;0</formula>
    </cfRule>
    <cfRule type="expression" dxfId="86" priority="15" stopIfTrue="1">
      <formula>T11&lt;U11</formula>
    </cfRule>
  </conditionalFormatting>
  <conditionalFormatting sqref="U20:U22">
    <cfRule type="expression" dxfId="85" priority="35" stopIfTrue="1">
      <formula>T20&lt;U20</formula>
    </cfRule>
    <cfRule type="expression" dxfId="84" priority="36" stopIfTrue="1">
      <formula>MOD(U20,50)&gt;0</formula>
    </cfRule>
  </conditionalFormatting>
  <conditionalFormatting sqref="U29:U38">
    <cfRule type="expression" dxfId="83" priority="93" stopIfTrue="1">
      <formula>T29&lt;U29</formula>
    </cfRule>
    <cfRule type="expression" dxfId="82" priority="94" stopIfTrue="1">
      <formula>MOD(U29,50)&gt;0</formula>
    </cfRule>
  </conditionalFormatting>
  <conditionalFormatting sqref="AC11:AC12">
    <cfRule type="expression" dxfId="81" priority="18" stopIfTrue="1">
      <formula>MOD(AC11,50)&gt;0</formula>
    </cfRule>
    <cfRule type="expression" dxfId="80" priority="17" stopIfTrue="1">
      <formula>AB11&lt;AC11</formula>
    </cfRule>
  </conditionalFormatting>
  <conditionalFormatting sqref="AC20:AC22">
    <cfRule type="expression" dxfId="79" priority="41" stopIfTrue="1">
      <formula>AB20&lt;AC20</formula>
    </cfRule>
    <cfRule type="expression" dxfId="78" priority="42" stopIfTrue="1">
      <formula>MOD(AC20,50)&gt;0</formula>
    </cfRule>
  </conditionalFormatting>
  <conditionalFormatting sqref="AC29:AC37">
    <cfRule type="expression" dxfId="77" priority="113" stopIfTrue="1">
      <formula>AB29&lt;AC29</formula>
    </cfRule>
    <cfRule type="expression" dxfId="76" priority="114" stopIfTrue="1">
      <formula>MOD(AC29,50)&gt;0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E11 Q45 AC29:AC37 U29:U38 Q29:Q34 M29:M34 I29:I34 E29:E33 AC20:AC22 U20:U22 Q20 M20:M22 I20:I21 E20 AC11:AC12 U11 Q11:Q12 M11:M13 I11" xr:uid="{00000000-0002-0000-1800-000000000000}">
      <formula1>NOT(OR(D11&lt;E11,MOD(E11,50)&gt;0))</formula1>
    </dataValidation>
  </dataValidations>
  <hyperlinks>
    <hyperlink ref="C3" location="一番最初に入力して下さい!E7" tooltip="入力シートへ" display="一番最初に入力して下さい!E7" xr:uid="{00000000-0004-0000-1800-000000000000}"/>
    <hyperlink ref="C5" location="一番最初に入力して下さい!E8" tooltip="入力シートへ" display="一番最初に入力して下さい!E8" xr:uid="{00000000-0004-0000-1800-000001000000}"/>
    <hyperlink ref="I3" location="一番最初に入力して下さい!E5" tooltip="入力シートへ" display="一番最初に入力して下さい!E5" xr:uid="{00000000-0004-0000-1800-000002000000}"/>
    <hyperlink ref="P3" location="一番最初に入力して下さい!E9" tooltip="入力シートへ" display="一番最初に入力して下さい!E9" xr:uid="{00000000-0004-0000-1800-000003000000}"/>
    <hyperlink ref="I5" location="一番最初に入力して下さい!E11" tooltip="入力シートへ" display="一番最初に入力して下さい!E11" xr:uid="{00000000-0004-0000-1800-000004000000}"/>
    <hyperlink ref="O5" location="一番最初に入力して下さい!E12" tooltip="入力シートへ" display="一番最初に入力して下さい!E12" xr:uid="{00000000-0004-0000-1800-000005000000}"/>
    <hyperlink ref="S5" location="一番最初に入力して下さい!E13" tooltip="入力シートへ" display="一番最初に入力して下さい!E13" xr:uid="{00000000-0004-0000-1800-000006000000}"/>
    <hyperlink ref="C10" location="大阪府総部数合計表!B36" tooltip="集計シートへ" display="大阪府総部数合計表!B36" xr:uid="{00000000-0004-0000-1800-00005F000000}"/>
    <hyperlink ref="C19" location="大阪府総部数合計表!B37" tooltip="集計シートへ" display="大阪府総部数合計表!B37" xr:uid="{00000000-0004-0000-1800-000060000000}"/>
    <hyperlink ref="C44" location="大阪府総部数合計表!B38" tooltip="集計シートへ" display="大阪府総部数合計表!B38" xr:uid="{00000000-0004-0000-1800-000061000000}"/>
    <hyperlink ref="C28" location="大阪府総部数合計表!B39" tooltip="集計シートへ" display="大阪府総部数合計表!B39" xr:uid="{00000000-0004-0000-1800-000062000000}"/>
  </hyperlinks>
  <printOptions horizontalCentered="1" verticalCentered="1"/>
  <pageMargins left="0" right="0" top="0" bottom="0" header="0" footer="0"/>
  <pageSetup paperSize="9" scale="65" orientation="landscape"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rgb="FF6DFFAF"/>
  </sheetPr>
  <dimension ref="A1:AI58"/>
  <sheetViews>
    <sheetView showGridLines="0" zoomScale="85" zoomScaleNormal="85" workbookViewId="0">
      <selection activeCell="T43" sqref="T43"/>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2328</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2329</v>
      </c>
      <c r="C11" s="305" t="s">
        <v>2330</v>
      </c>
      <c r="D11" s="194">
        <v>1650</v>
      </c>
      <c r="E11" s="162"/>
      <c r="F11" s="123" t="s">
        <v>2331</v>
      </c>
      <c r="G11" s="313" t="s">
        <v>2330</v>
      </c>
      <c r="H11" s="124">
        <v>1400</v>
      </c>
      <c r="I11" s="162"/>
      <c r="J11" s="123" t="s">
        <v>2334</v>
      </c>
      <c r="K11" s="309" t="s">
        <v>2330</v>
      </c>
      <c r="L11" s="194">
        <v>1400</v>
      </c>
      <c r="M11" s="162"/>
      <c r="N11" s="126" t="s">
        <v>2341</v>
      </c>
      <c r="O11" s="309" t="s">
        <v>2330</v>
      </c>
      <c r="P11" s="124">
        <v>500</v>
      </c>
      <c r="Q11" s="162"/>
      <c r="R11" s="123" t="s">
        <v>2347</v>
      </c>
      <c r="S11" s="313" t="s">
        <v>3010</v>
      </c>
      <c r="T11" s="124">
        <v>600</v>
      </c>
      <c r="U11" s="162"/>
      <c r="V11" s="127"/>
      <c r="W11" s="123"/>
      <c r="X11" s="124"/>
      <c r="Y11" s="125"/>
      <c r="Z11" s="127" t="s">
        <v>2348</v>
      </c>
      <c r="AA11" s="309" t="s">
        <v>3011</v>
      </c>
      <c r="AB11" s="124">
        <v>500</v>
      </c>
      <c r="AC11" s="162"/>
      <c r="AD11" s="128" t="s">
        <v>198</v>
      </c>
    </row>
    <row r="12" spans="1:32" ht="16.5" customHeight="1">
      <c r="B12" s="174" t="s">
        <v>147</v>
      </c>
      <c r="C12" s="132"/>
      <c r="D12" s="135"/>
      <c r="E12" s="131"/>
      <c r="F12" s="132" t="s">
        <v>2332</v>
      </c>
      <c r="G12" s="314" t="s">
        <v>2333</v>
      </c>
      <c r="H12" s="130">
        <v>1050</v>
      </c>
      <c r="I12" s="163"/>
      <c r="J12" s="132" t="s">
        <v>2335</v>
      </c>
      <c r="K12" s="307" t="s">
        <v>2336</v>
      </c>
      <c r="L12" s="190">
        <v>1700</v>
      </c>
      <c r="M12" s="163"/>
      <c r="N12" s="132" t="s">
        <v>2342</v>
      </c>
      <c r="O12" s="307" t="s">
        <v>2343</v>
      </c>
      <c r="P12" s="190">
        <v>1150</v>
      </c>
      <c r="Q12" s="163"/>
      <c r="R12" s="132"/>
      <c r="S12" s="132"/>
      <c r="T12" s="130"/>
      <c r="U12" s="131"/>
      <c r="V12" s="127"/>
      <c r="W12" s="127"/>
      <c r="X12" s="130"/>
      <c r="Y12" s="131"/>
      <c r="Z12" s="127" t="s">
        <v>2349</v>
      </c>
      <c r="AA12" s="307" t="s">
        <v>3017</v>
      </c>
      <c r="AB12" s="130">
        <v>900</v>
      </c>
      <c r="AC12" s="163"/>
      <c r="AD12" s="133">
        <f>SUMIF(C9:Y9,D9,C22:Y22)</f>
        <v>13850</v>
      </c>
    </row>
    <row r="13" spans="1:32" ht="16.5" customHeight="1">
      <c r="B13" s="134" t="s">
        <v>148</v>
      </c>
      <c r="C13" s="127"/>
      <c r="D13" s="135"/>
      <c r="E13" s="131"/>
      <c r="F13" s="136"/>
      <c r="G13" s="132"/>
      <c r="H13" s="135"/>
      <c r="I13" s="131"/>
      <c r="J13" s="136" t="s">
        <v>2337</v>
      </c>
      <c r="K13" s="307" t="s">
        <v>2338</v>
      </c>
      <c r="L13" s="190">
        <v>1400</v>
      </c>
      <c r="M13" s="163"/>
      <c r="N13" s="136" t="s">
        <v>2344</v>
      </c>
      <c r="O13" s="307" t="s">
        <v>2340</v>
      </c>
      <c r="P13" s="190">
        <v>650</v>
      </c>
      <c r="Q13" s="163"/>
      <c r="R13" s="132"/>
      <c r="S13" s="127"/>
      <c r="T13" s="135"/>
      <c r="U13" s="131"/>
      <c r="V13" s="136"/>
      <c r="W13" s="127"/>
      <c r="X13" s="135"/>
      <c r="Y13" s="131"/>
      <c r="Z13" s="136" t="s">
        <v>2350</v>
      </c>
      <c r="AA13" s="307" t="s">
        <v>3018</v>
      </c>
      <c r="AB13" s="135">
        <v>750</v>
      </c>
      <c r="AC13" s="163"/>
      <c r="AD13" s="133"/>
    </row>
    <row r="14" spans="1:32" ht="16.5" customHeight="1">
      <c r="B14" s="129" t="s">
        <v>149</v>
      </c>
      <c r="C14" s="132"/>
      <c r="D14" s="135"/>
      <c r="E14" s="131"/>
      <c r="F14" s="136"/>
      <c r="G14" s="132"/>
      <c r="H14" s="135"/>
      <c r="I14" s="131"/>
      <c r="J14" s="136" t="s">
        <v>2339</v>
      </c>
      <c r="K14" s="307" t="s">
        <v>2340</v>
      </c>
      <c r="L14" s="190">
        <v>1550</v>
      </c>
      <c r="M14" s="163"/>
      <c r="N14" s="136" t="s">
        <v>2345</v>
      </c>
      <c r="O14" s="307" t="s">
        <v>2346</v>
      </c>
      <c r="P14" s="190">
        <v>800</v>
      </c>
      <c r="Q14" s="163"/>
      <c r="R14" s="132"/>
      <c r="S14" s="132"/>
      <c r="T14" s="135"/>
      <c r="U14" s="131"/>
      <c r="V14" s="136"/>
      <c r="W14" s="132"/>
      <c r="X14" s="135"/>
      <c r="Y14" s="131"/>
      <c r="Z14" s="136"/>
      <c r="AA14" s="132"/>
      <c r="AB14" s="135"/>
      <c r="AC14" s="131"/>
      <c r="AD14" s="133" t="s">
        <v>200</v>
      </c>
    </row>
    <row r="15" spans="1:32" ht="16.5" customHeight="1">
      <c r="B15" s="137"/>
      <c r="C15" s="132"/>
      <c r="D15" s="135"/>
      <c r="E15" s="131"/>
      <c r="F15" s="136"/>
      <c r="G15" s="132"/>
      <c r="H15" s="135"/>
      <c r="I15" s="131"/>
      <c r="J15" s="136"/>
      <c r="K15" s="132"/>
      <c r="L15" s="135"/>
      <c r="M15" s="131"/>
      <c r="N15" s="136"/>
      <c r="O15" s="132"/>
      <c r="P15" s="135"/>
      <c r="Q15" s="131"/>
      <c r="R15" s="132"/>
      <c r="S15" s="132"/>
      <c r="T15" s="135"/>
      <c r="U15" s="131"/>
      <c r="V15" s="136"/>
      <c r="W15" s="132"/>
      <c r="X15" s="135"/>
      <c r="Y15" s="131"/>
      <c r="Z15" s="136"/>
      <c r="AA15" s="132"/>
      <c r="AB15" s="135"/>
      <c r="AC15" s="131"/>
      <c r="AD15" s="170">
        <f>SUMIF(C9:Y9,E9,C22:Y22)</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AC22</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c r="S19" s="136"/>
      <c r="T19" s="143"/>
      <c r="U19" s="131"/>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c r="S20" s="136"/>
      <c r="T20" s="143"/>
      <c r="U20" s="131"/>
      <c r="V20" s="136"/>
      <c r="W20" s="136"/>
      <c r="X20" s="143"/>
      <c r="Y20" s="131"/>
      <c r="Z20" s="136"/>
      <c r="AA20" s="136"/>
      <c r="AB20" s="143"/>
      <c r="AC20" s="131"/>
      <c r="AD20" s="133"/>
      <c r="AF20" s="142"/>
    </row>
    <row r="21" spans="2:32" ht="16.5" customHeight="1">
      <c r="B21" s="134"/>
      <c r="C21" s="136"/>
      <c r="D21" s="143"/>
      <c r="E21" s="131"/>
      <c r="F21" s="136"/>
      <c r="G21" s="136"/>
      <c r="H21" s="143"/>
      <c r="I21" s="131"/>
      <c r="J21" s="136"/>
      <c r="K21" s="136"/>
      <c r="L21" s="143"/>
      <c r="M21" s="131"/>
      <c r="N21" s="136"/>
      <c r="O21" s="136"/>
      <c r="P21" s="143"/>
      <c r="Q21" s="131"/>
      <c r="R21" s="136"/>
      <c r="S21" s="136"/>
      <c r="T21" s="143"/>
      <c r="U21" s="131"/>
      <c r="V21" s="136"/>
      <c r="W21" s="136"/>
      <c r="X21" s="143"/>
      <c r="Y21" s="131"/>
      <c r="Z21" s="136"/>
      <c r="AA21" s="136"/>
      <c r="AB21" s="143"/>
      <c r="AC21" s="131"/>
      <c r="AD21" s="133"/>
      <c r="AF21" s="142"/>
    </row>
    <row r="22" spans="2:32" ht="16.5" customHeight="1">
      <c r="B22" s="134"/>
      <c r="C22" s="136" t="s">
        <v>59</v>
      </c>
      <c r="D22" s="143">
        <f>SUM(D11:D21)</f>
        <v>1650</v>
      </c>
      <c r="E22" s="165">
        <f>SUM(E11:E21)</f>
        <v>0</v>
      </c>
      <c r="F22" s="136"/>
      <c r="G22" s="136"/>
      <c r="H22" s="143">
        <f>SUM(H11:H21)</f>
        <v>2450</v>
      </c>
      <c r="I22" s="165">
        <f>SUM(I11:I21)</f>
        <v>0</v>
      </c>
      <c r="J22" s="136"/>
      <c r="K22" s="136"/>
      <c r="L22" s="143">
        <f>SUM(L11:L21)</f>
        <v>6050</v>
      </c>
      <c r="M22" s="165">
        <f>SUM(M11:M21)</f>
        <v>0</v>
      </c>
      <c r="N22" s="136"/>
      <c r="O22" s="136"/>
      <c r="P22" s="143">
        <f>SUM(P11:P21)</f>
        <v>3100</v>
      </c>
      <c r="Q22" s="165">
        <f>SUM(Q11:Q21)</f>
        <v>0</v>
      </c>
      <c r="R22" s="136"/>
      <c r="S22" s="136"/>
      <c r="T22" s="143">
        <f>SUM(T11:T21)</f>
        <v>600</v>
      </c>
      <c r="U22" s="165">
        <f>SUM(U11:U21)</f>
        <v>0</v>
      </c>
      <c r="V22" s="136"/>
      <c r="W22" s="136"/>
      <c r="X22" s="143">
        <f>SUM(X11:X21)</f>
        <v>0</v>
      </c>
      <c r="Y22" s="165">
        <f>SUM(Y11:Y21)</f>
        <v>0</v>
      </c>
      <c r="Z22" s="136"/>
      <c r="AA22" s="136"/>
      <c r="AB22" s="143">
        <f>SUM(AB11:AB21)</f>
        <v>2150</v>
      </c>
      <c r="AC22" s="165">
        <f>SUM(AC11:AC21)</f>
        <v>0</v>
      </c>
      <c r="AD22" s="133"/>
      <c r="AF22" s="142"/>
    </row>
    <row r="23" spans="2:32" s="183" customFormat="1" ht="16.5" customHeight="1">
      <c r="B23" s="195"/>
      <c r="C23" s="196" t="s">
        <v>2351</v>
      </c>
      <c r="D23" s="169"/>
      <c r="E23" s="169"/>
      <c r="F23" s="197"/>
      <c r="G23" s="197"/>
      <c r="H23" s="169"/>
      <c r="I23" s="169"/>
      <c r="J23" s="197"/>
      <c r="K23" s="197"/>
      <c r="L23" s="169"/>
      <c r="M23" s="169"/>
      <c r="N23" s="197"/>
      <c r="O23" s="197"/>
      <c r="P23" s="169"/>
      <c r="Q23" s="169"/>
      <c r="R23" s="197"/>
      <c r="S23" s="197"/>
      <c r="T23" s="169"/>
      <c r="U23" s="169"/>
      <c r="V23" s="197"/>
      <c r="W23" s="197"/>
      <c r="X23" s="169"/>
      <c r="Y23" s="169"/>
      <c r="Z23" s="197"/>
      <c r="AA23" s="197"/>
      <c r="AB23" s="169"/>
      <c r="AC23" s="169"/>
      <c r="AD23" s="198"/>
      <c r="AF23" s="142"/>
    </row>
    <row r="24" spans="2:32" ht="16.5" customHeight="1">
      <c r="B24" s="164" t="s">
        <v>2352</v>
      </c>
      <c r="C24" s="305" t="s">
        <v>2353</v>
      </c>
      <c r="D24" s="194">
        <v>6350</v>
      </c>
      <c r="E24" s="172"/>
      <c r="F24" s="166" t="s">
        <v>2354</v>
      </c>
      <c r="G24" s="309" t="s">
        <v>2355</v>
      </c>
      <c r="H24" s="194">
        <v>1900</v>
      </c>
      <c r="I24" s="172"/>
      <c r="J24" s="166" t="s">
        <v>2356</v>
      </c>
      <c r="K24" s="309" t="s">
        <v>2357</v>
      </c>
      <c r="L24" s="194">
        <v>1150</v>
      </c>
      <c r="M24" s="172"/>
      <c r="N24" s="166" t="s">
        <v>2364</v>
      </c>
      <c r="O24" s="309" t="s">
        <v>2365</v>
      </c>
      <c r="P24" s="309">
        <v>3250</v>
      </c>
      <c r="Q24" s="172"/>
      <c r="R24" s="166" t="s">
        <v>2366</v>
      </c>
      <c r="S24" s="311" t="s">
        <v>3012</v>
      </c>
      <c r="T24" s="167">
        <v>1350</v>
      </c>
      <c r="U24" s="172"/>
      <c r="V24" s="166"/>
      <c r="W24" s="166"/>
      <c r="X24" s="167"/>
      <c r="Y24" s="168"/>
      <c r="Z24" s="166" t="s">
        <v>2369</v>
      </c>
      <c r="AA24" s="311" t="s">
        <v>3012</v>
      </c>
      <c r="AB24" s="167">
        <v>9400</v>
      </c>
      <c r="AC24" s="172"/>
      <c r="AD24" s="133" t="s">
        <v>197</v>
      </c>
      <c r="AF24" s="142"/>
    </row>
    <row r="25" spans="2:32" ht="16.5" customHeight="1">
      <c r="B25" s="134"/>
      <c r="C25" s="136"/>
      <c r="D25" s="143"/>
      <c r="E25" s="131"/>
      <c r="F25" s="136"/>
      <c r="G25" s="136"/>
      <c r="H25" s="143"/>
      <c r="I25" s="131"/>
      <c r="J25" s="136" t="s">
        <v>2358</v>
      </c>
      <c r="K25" s="307" t="s">
        <v>2359</v>
      </c>
      <c r="L25" s="190">
        <v>950</v>
      </c>
      <c r="M25" s="163"/>
      <c r="N25" s="136"/>
      <c r="O25" s="136"/>
      <c r="P25" s="143"/>
      <c r="Q25" s="131"/>
      <c r="R25" s="136" t="s">
        <v>2367</v>
      </c>
      <c r="S25" s="307" t="s">
        <v>3020</v>
      </c>
      <c r="T25" s="143">
        <v>100</v>
      </c>
      <c r="U25" s="163"/>
      <c r="V25" s="136"/>
      <c r="W25" s="136"/>
      <c r="X25" s="143"/>
      <c r="Y25" s="131"/>
      <c r="Z25" s="136" t="s">
        <v>2370</v>
      </c>
      <c r="AA25" s="312" t="s">
        <v>3019</v>
      </c>
      <c r="AB25" s="143">
        <v>1500</v>
      </c>
      <c r="AC25" s="163"/>
      <c r="AD25" s="133">
        <f>SUMIF(C9:Y9,D9,C35:Y35)</f>
        <v>19150</v>
      </c>
      <c r="AF25" s="142"/>
    </row>
    <row r="26" spans="2:32" ht="16.5" customHeight="1">
      <c r="B26" s="134"/>
      <c r="C26" s="136"/>
      <c r="D26" s="143"/>
      <c r="E26" s="131"/>
      <c r="F26" s="136"/>
      <c r="G26" s="136"/>
      <c r="H26" s="143"/>
      <c r="I26" s="131"/>
      <c r="J26" s="136" t="s">
        <v>2360</v>
      </c>
      <c r="K26" s="307" t="s">
        <v>2361</v>
      </c>
      <c r="L26" s="190">
        <v>1450</v>
      </c>
      <c r="M26" s="163"/>
      <c r="N26" s="136"/>
      <c r="O26" s="136"/>
      <c r="P26" s="143"/>
      <c r="Q26" s="131"/>
      <c r="R26" s="136" t="s">
        <v>2368</v>
      </c>
      <c r="S26" s="312" t="s">
        <v>3021</v>
      </c>
      <c r="T26" s="143">
        <v>100</v>
      </c>
      <c r="U26" s="163"/>
      <c r="V26" s="136"/>
      <c r="W26" s="136"/>
      <c r="X26" s="143"/>
      <c r="Y26" s="131"/>
      <c r="Z26" s="136"/>
      <c r="AA26" s="136"/>
      <c r="AB26" s="143"/>
      <c r="AC26" s="131"/>
      <c r="AD26" s="133"/>
      <c r="AF26" s="142"/>
    </row>
    <row r="27" spans="2:32" ht="16.5" customHeight="1">
      <c r="B27" s="134"/>
      <c r="C27" s="136"/>
      <c r="D27" s="143"/>
      <c r="E27" s="131"/>
      <c r="F27" s="136"/>
      <c r="G27" s="136"/>
      <c r="H27" s="143"/>
      <c r="I27" s="131"/>
      <c r="J27" s="136" t="s">
        <v>2362</v>
      </c>
      <c r="K27" s="307" t="s">
        <v>2363</v>
      </c>
      <c r="L27" s="190">
        <v>2550</v>
      </c>
      <c r="M27" s="163"/>
      <c r="N27" s="136"/>
      <c r="O27" s="136"/>
      <c r="P27" s="143"/>
      <c r="Q27" s="131"/>
      <c r="R27" s="136"/>
      <c r="S27" s="136"/>
      <c r="T27" s="143"/>
      <c r="U27" s="131"/>
      <c r="V27" s="136"/>
      <c r="W27" s="136"/>
      <c r="X27" s="143"/>
      <c r="Y27" s="131"/>
      <c r="Z27" s="136"/>
      <c r="AA27" s="136"/>
      <c r="AB27" s="143"/>
      <c r="AC27" s="131"/>
      <c r="AD27" s="133" t="s">
        <v>199</v>
      </c>
    </row>
    <row r="28" spans="2:32" ht="16.5" customHeight="1">
      <c r="B28" s="134"/>
      <c r="C28" s="136"/>
      <c r="D28" s="143"/>
      <c r="E28" s="131"/>
      <c r="F28" s="136"/>
      <c r="G28" s="136"/>
      <c r="H28" s="143"/>
      <c r="I28" s="131"/>
      <c r="J28" s="136"/>
      <c r="K28" s="136"/>
      <c r="L28" s="143"/>
      <c r="M28" s="131"/>
      <c r="N28" s="136"/>
      <c r="O28" s="136"/>
      <c r="P28" s="143"/>
      <c r="Q28" s="131"/>
      <c r="R28" s="136"/>
      <c r="S28" s="136"/>
      <c r="T28" s="143"/>
      <c r="U28" s="131"/>
      <c r="V28" s="136"/>
      <c r="W28" s="136"/>
      <c r="X28" s="143"/>
      <c r="Y28" s="131"/>
      <c r="Z28" s="136"/>
      <c r="AA28" s="136"/>
      <c r="AB28" s="143"/>
      <c r="AC28" s="131"/>
      <c r="AD28" s="170">
        <f>SUMIF(C9:Y9,E9,C35:Y35)</f>
        <v>0</v>
      </c>
    </row>
    <row r="29" spans="2:32" ht="16.5" customHeight="1">
      <c r="B29" s="144"/>
      <c r="C29" s="136"/>
      <c r="D29" s="143"/>
      <c r="E29" s="131"/>
      <c r="F29" s="136"/>
      <c r="G29" s="136"/>
      <c r="H29" s="143"/>
      <c r="I29" s="131"/>
      <c r="J29" s="136"/>
      <c r="K29" s="136"/>
      <c r="L29" s="143"/>
      <c r="M29" s="131"/>
      <c r="N29" s="136"/>
      <c r="O29" s="136"/>
      <c r="P29" s="143"/>
      <c r="Q29" s="131"/>
      <c r="R29" s="136"/>
      <c r="S29" s="136"/>
      <c r="T29" s="143"/>
      <c r="U29" s="131"/>
      <c r="V29" s="136"/>
      <c r="W29" s="136"/>
      <c r="X29" s="143"/>
      <c r="Y29" s="131"/>
      <c r="Z29" s="136"/>
      <c r="AA29" s="136"/>
      <c r="AB29" s="143"/>
      <c r="AC29" s="131"/>
      <c r="AD29" s="171" t="s">
        <v>2502</v>
      </c>
    </row>
    <row r="30" spans="2:32" ht="16.5" customHeight="1">
      <c r="B30" s="121"/>
      <c r="C30" s="136"/>
      <c r="D30" s="143"/>
      <c r="E30" s="131"/>
      <c r="F30" s="136"/>
      <c r="G30" s="136"/>
      <c r="H30" s="143"/>
      <c r="I30" s="131"/>
      <c r="J30" s="136"/>
      <c r="K30" s="136"/>
      <c r="L30" s="143"/>
      <c r="M30" s="131"/>
      <c r="N30" s="136"/>
      <c r="O30" s="136"/>
      <c r="P30" s="143"/>
      <c r="Q30" s="131"/>
      <c r="R30" s="136"/>
      <c r="S30" s="136"/>
      <c r="T30" s="143"/>
      <c r="U30" s="131"/>
      <c r="V30" s="136"/>
      <c r="W30" s="136"/>
      <c r="X30" s="143"/>
      <c r="Y30" s="131"/>
      <c r="Z30" s="136"/>
      <c r="AA30" s="136"/>
      <c r="AB30" s="143"/>
      <c r="AC30" s="131"/>
      <c r="AD30" s="170">
        <f>AC35</f>
        <v>0</v>
      </c>
    </row>
    <row r="31" spans="2:32" ht="16.5" customHeight="1">
      <c r="B31" s="122" t="s">
        <v>146</v>
      </c>
      <c r="C31" s="136"/>
      <c r="D31" s="143"/>
      <c r="E31" s="131"/>
      <c r="F31" s="136"/>
      <c r="G31" s="136"/>
      <c r="H31" s="143"/>
      <c r="I31" s="131"/>
      <c r="J31" s="136"/>
      <c r="K31" s="136"/>
      <c r="L31" s="143"/>
      <c r="M31" s="131"/>
      <c r="N31" s="136"/>
      <c r="O31" s="136"/>
      <c r="P31" s="143"/>
      <c r="Q31" s="131"/>
      <c r="R31" s="136"/>
      <c r="S31" s="136"/>
      <c r="T31" s="143"/>
      <c r="U31" s="131"/>
      <c r="V31" s="136"/>
      <c r="W31" s="136"/>
      <c r="X31" s="143"/>
      <c r="Y31" s="131"/>
      <c r="Z31" s="136"/>
      <c r="AA31" s="136"/>
      <c r="AB31" s="143"/>
      <c r="AC31" s="131"/>
      <c r="AD31" s="133"/>
      <c r="AF31" s="145"/>
    </row>
    <row r="32" spans="2:32" ht="16.5" customHeight="1">
      <c r="B32" s="129"/>
      <c r="C32" s="136"/>
      <c r="D32" s="143"/>
      <c r="E32" s="131"/>
      <c r="F32" s="136"/>
      <c r="G32" s="136"/>
      <c r="H32" s="143"/>
      <c r="I32" s="131"/>
      <c r="J32" s="136"/>
      <c r="K32" s="136"/>
      <c r="L32" s="143"/>
      <c r="M32" s="131"/>
      <c r="N32" s="136"/>
      <c r="O32" s="136"/>
      <c r="P32" s="143"/>
      <c r="Q32" s="131"/>
      <c r="R32" s="136"/>
      <c r="S32" s="136"/>
      <c r="T32" s="143"/>
      <c r="U32" s="131"/>
      <c r="V32" s="136"/>
      <c r="W32" s="136"/>
      <c r="X32" s="143"/>
      <c r="Y32" s="131"/>
      <c r="Z32" s="136"/>
      <c r="AA32" s="136"/>
      <c r="AB32" s="143"/>
      <c r="AC32" s="131"/>
      <c r="AD32" s="133"/>
    </row>
    <row r="33" spans="2:35" ht="16.5" customHeight="1">
      <c r="B33" s="129"/>
      <c r="C33" s="136"/>
      <c r="D33" s="143"/>
      <c r="E33" s="131"/>
      <c r="F33" s="136"/>
      <c r="G33" s="136"/>
      <c r="H33" s="143"/>
      <c r="I33" s="131"/>
      <c r="J33" s="136"/>
      <c r="K33" s="136"/>
      <c r="L33" s="143"/>
      <c r="M33" s="131"/>
      <c r="N33" s="136"/>
      <c r="O33" s="136"/>
      <c r="P33" s="143"/>
      <c r="Q33" s="131"/>
      <c r="R33" s="136"/>
      <c r="S33" s="136"/>
      <c r="T33" s="143"/>
      <c r="U33" s="131"/>
      <c r="V33" s="136"/>
      <c r="W33" s="136"/>
      <c r="X33" s="143"/>
      <c r="Y33" s="131"/>
      <c r="Z33" s="136"/>
      <c r="AA33" s="136"/>
      <c r="AB33" s="143"/>
      <c r="AC33" s="131"/>
      <c r="AD33" s="133"/>
    </row>
    <row r="34" spans="2:35" ht="16.5" customHeight="1">
      <c r="B34" s="129"/>
      <c r="C34" s="136"/>
      <c r="D34" s="143"/>
      <c r="E34" s="131"/>
      <c r="F34" s="136"/>
      <c r="G34" s="136"/>
      <c r="H34" s="143"/>
      <c r="I34" s="131"/>
      <c r="J34" s="136"/>
      <c r="K34" s="136"/>
      <c r="L34" s="143"/>
      <c r="M34" s="131"/>
      <c r="N34" s="136"/>
      <c r="O34" s="136"/>
      <c r="P34" s="143"/>
      <c r="Q34" s="131"/>
      <c r="R34" s="136"/>
      <c r="S34" s="136"/>
      <c r="T34" s="143"/>
      <c r="U34" s="131"/>
      <c r="V34" s="136"/>
      <c r="W34" s="136"/>
      <c r="X34" s="143"/>
      <c r="Y34" s="131"/>
      <c r="Z34" s="136"/>
      <c r="AA34" s="136"/>
      <c r="AB34" s="143"/>
      <c r="AC34" s="131"/>
      <c r="AD34" s="133"/>
    </row>
    <row r="35" spans="2:35" ht="16.5" customHeight="1">
      <c r="B35" s="129"/>
      <c r="C35" s="136" t="s">
        <v>59</v>
      </c>
      <c r="D35" s="143">
        <f>SUM(D24:D34)</f>
        <v>6350</v>
      </c>
      <c r="E35" s="165">
        <f>SUM(E24:E34)</f>
        <v>0</v>
      </c>
      <c r="F35" s="136"/>
      <c r="G35" s="136"/>
      <c r="H35" s="143">
        <f>SUM(H24:H34)</f>
        <v>1900</v>
      </c>
      <c r="I35" s="165">
        <f>SUM(I24:I34)</f>
        <v>0</v>
      </c>
      <c r="J35" s="136"/>
      <c r="K35" s="136"/>
      <c r="L35" s="143">
        <f>SUM(L24:L34)</f>
        <v>6100</v>
      </c>
      <c r="M35" s="165">
        <f>SUM(M24:M34)</f>
        <v>0</v>
      </c>
      <c r="N35" s="136"/>
      <c r="O35" s="136"/>
      <c r="P35" s="143">
        <f>SUM(P24:P34)</f>
        <v>3250</v>
      </c>
      <c r="Q35" s="165">
        <f>SUM(Q24:Q34)</f>
        <v>0</v>
      </c>
      <c r="R35" s="136"/>
      <c r="S35" s="136"/>
      <c r="T35" s="143">
        <f>SUM(T24:T34)</f>
        <v>1550</v>
      </c>
      <c r="U35" s="165">
        <f>SUM(U24:U34)</f>
        <v>0</v>
      </c>
      <c r="V35" s="136"/>
      <c r="W35" s="136"/>
      <c r="X35" s="143">
        <f>SUM(X24:X34)</f>
        <v>0</v>
      </c>
      <c r="Y35" s="165">
        <f>SUM(Y24:Y34)</f>
        <v>0</v>
      </c>
      <c r="Z35" s="136"/>
      <c r="AA35" s="136"/>
      <c r="AB35" s="143">
        <f>SUM(AB24:AB34)</f>
        <v>10900</v>
      </c>
      <c r="AC35" s="165">
        <f>SUM(AC24:AC34)</f>
        <v>0</v>
      </c>
      <c r="AD35" s="133"/>
    </row>
    <row r="36" spans="2:35" s="183" customFormat="1" ht="16.5" customHeight="1">
      <c r="B36" s="195"/>
      <c r="C36" s="196" t="s">
        <v>2371</v>
      </c>
      <c r="D36" s="169"/>
      <c r="E36" s="169"/>
      <c r="F36" s="197"/>
      <c r="G36" s="197"/>
      <c r="H36" s="169"/>
      <c r="I36" s="169"/>
      <c r="J36" s="197"/>
      <c r="K36" s="197"/>
      <c r="L36" s="169"/>
      <c r="M36" s="169"/>
      <c r="N36" s="197"/>
      <c r="O36" s="197"/>
      <c r="P36" s="169"/>
      <c r="Q36" s="169"/>
      <c r="R36" s="197"/>
      <c r="S36" s="197"/>
      <c r="T36" s="169"/>
      <c r="U36" s="169"/>
      <c r="V36" s="197"/>
      <c r="W36" s="197"/>
      <c r="X36" s="169"/>
      <c r="Y36" s="169"/>
      <c r="Z36" s="197"/>
      <c r="AA36" s="197"/>
      <c r="AB36" s="169"/>
      <c r="AC36" s="169"/>
      <c r="AD36" s="198"/>
    </row>
    <row r="37" spans="2:35" ht="16.5" customHeight="1">
      <c r="B37" s="164" t="s">
        <v>2372</v>
      </c>
      <c r="C37" s="305" t="s">
        <v>2373</v>
      </c>
      <c r="D37" s="124">
        <v>1450</v>
      </c>
      <c r="E37" s="172"/>
      <c r="F37" s="166" t="s">
        <v>2380</v>
      </c>
      <c r="G37" s="309" t="s">
        <v>2381</v>
      </c>
      <c r="H37" s="194">
        <v>2500</v>
      </c>
      <c r="I37" s="172"/>
      <c r="J37" s="166" t="s">
        <v>2384</v>
      </c>
      <c r="K37" s="309" t="s">
        <v>2383</v>
      </c>
      <c r="L37" s="194">
        <v>950</v>
      </c>
      <c r="M37" s="172"/>
      <c r="N37" s="166" t="s">
        <v>2395</v>
      </c>
      <c r="O37" s="309" t="s">
        <v>2383</v>
      </c>
      <c r="P37" s="124">
        <v>2350</v>
      </c>
      <c r="Q37" s="172"/>
      <c r="R37" s="166" t="s">
        <v>2397</v>
      </c>
      <c r="S37" s="309" t="s">
        <v>3013</v>
      </c>
      <c r="T37" s="167">
        <v>250</v>
      </c>
      <c r="U37" s="172"/>
      <c r="V37" s="166"/>
      <c r="W37" s="166"/>
      <c r="X37" s="167"/>
      <c r="Y37" s="168"/>
      <c r="Z37" s="166" t="s">
        <v>2404</v>
      </c>
      <c r="AA37" s="309" t="s">
        <v>3013</v>
      </c>
      <c r="AB37" s="167">
        <v>400</v>
      </c>
      <c r="AC37" s="172"/>
      <c r="AD37" s="133" t="s">
        <v>197</v>
      </c>
    </row>
    <row r="38" spans="2:35" ht="16.5" customHeight="1">
      <c r="B38" s="164" t="s">
        <v>2374</v>
      </c>
      <c r="C38" s="306" t="s">
        <v>2375</v>
      </c>
      <c r="D38" s="190">
        <v>1850</v>
      </c>
      <c r="E38" s="163"/>
      <c r="F38" s="136" t="s">
        <v>2382</v>
      </c>
      <c r="G38" s="307" t="s">
        <v>2383</v>
      </c>
      <c r="H38" s="190">
        <v>5050</v>
      </c>
      <c r="I38" s="163"/>
      <c r="J38" s="136" t="s">
        <v>2385</v>
      </c>
      <c r="K38" s="307" t="s">
        <v>2386</v>
      </c>
      <c r="L38" s="135">
        <v>3300</v>
      </c>
      <c r="M38" s="163"/>
      <c r="N38" s="136" t="s">
        <v>2396</v>
      </c>
      <c r="O38" s="307" t="s">
        <v>2392</v>
      </c>
      <c r="P38" s="190">
        <v>7700</v>
      </c>
      <c r="Q38" s="163"/>
      <c r="R38" s="136" t="s">
        <v>2398</v>
      </c>
      <c r="S38" s="312" t="s">
        <v>3014</v>
      </c>
      <c r="T38" s="143">
        <v>350</v>
      </c>
      <c r="U38" s="163"/>
      <c r="V38" s="136"/>
      <c r="W38" s="136"/>
      <c r="X38" s="143"/>
      <c r="Y38" s="131"/>
      <c r="Z38" s="136" t="s">
        <v>2405</v>
      </c>
      <c r="AA38" s="312" t="s">
        <v>3014</v>
      </c>
      <c r="AB38" s="143">
        <v>400</v>
      </c>
      <c r="AC38" s="163"/>
      <c r="AD38" s="133">
        <f>SUMIF(C9:Y9,D9,C51:Y51)</f>
        <v>33950</v>
      </c>
    </row>
    <row r="39" spans="2:35" ht="16.5" customHeight="1">
      <c r="B39" s="164" t="s">
        <v>2376</v>
      </c>
      <c r="C39" s="306" t="s">
        <v>2377</v>
      </c>
      <c r="D39" s="190">
        <v>1200</v>
      </c>
      <c r="E39" s="163"/>
      <c r="F39" s="136"/>
      <c r="G39" s="136"/>
      <c r="H39" s="143"/>
      <c r="I39" s="131"/>
      <c r="J39" s="136" t="s">
        <v>2387</v>
      </c>
      <c r="K39" s="307" t="s">
        <v>2388</v>
      </c>
      <c r="L39" s="190">
        <v>1000</v>
      </c>
      <c r="M39" s="163"/>
      <c r="N39" s="136"/>
      <c r="O39" s="136"/>
      <c r="P39" s="143"/>
      <c r="Q39" s="131"/>
      <c r="R39" s="136" t="s">
        <v>2399</v>
      </c>
      <c r="S39" s="307" t="s">
        <v>3015</v>
      </c>
      <c r="T39" s="143">
        <v>150</v>
      </c>
      <c r="U39" s="163"/>
      <c r="V39" s="136"/>
      <c r="W39" s="136"/>
      <c r="X39" s="143"/>
      <c r="Y39" s="131"/>
      <c r="Z39" s="136" t="s">
        <v>2406</v>
      </c>
      <c r="AA39" s="307" t="s">
        <v>3015</v>
      </c>
      <c r="AB39" s="143">
        <v>400</v>
      </c>
      <c r="AC39" s="163"/>
      <c r="AD39" s="133"/>
    </row>
    <row r="40" spans="2:35" ht="16.5" customHeight="1">
      <c r="B40" s="174" t="s">
        <v>2378</v>
      </c>
      <c r="C40" s="306" t="s">
        <v>2379</v>
      </c>
      <c r="D40" s="190">
        <v>1100</v>
      </c>
      <c r="E40" s="163"/>
      <c r="F40" s="136"/>
      <c r="G40" s="136"/>
      <c r="H40" s="143"/>
      <c r="I40" s="131"/>
      <c r="J40" s="136" t="s">
        <v>2389</v>
      </c>
      <c r="K40" s="307" t="s">
        <v>2390</v>
      </c>
      <c r="L40" s="190">
        <v>1050</v>
      </c>
      <c r="M40" s="163"/>
      <c r="N40" s="136"/>
      <c r="O40" s="136"/>
      <c r="P40" s="143"/>
      <c r="Q40" s="131"/>
      <c r="R40" s="136" t="s">
        <v>2400</v>
      </c>
      <c r="S40" s="312" t="s">
        <v>3016</v>
      </c>
      <c r="T40" s="143">
        <v>250</v>
      </c>
      <c r="U40" s="163"/>
      <c r="V40" s="136"/>
      <c r="W40" s="136"/>
      <c r="X40" s="143"/>
      <c r="Y40" s="131"/>
      <c r="Z40" s="136" t="s">
        <v>2407</v>
      </c>
      <c r="AA40" s="312" t="s">
        <v>3016</v>
      </c>
      <c r="AB40" s="143">
        <v>300</v>
      </c>
      <c r="AC40" s="163"/>
      <c r="AD40" s="133" t="s">
        <v>199</v>
      </c>
    </row>
    <row r="41" spans="2:35" ht="16.5" customHeight="1">
      <c r="B41" s="146"/>
      <c r="C41" s="136"/>
      <c r="D41" s="143"/>
      <c r="E41" s="131"/>
      <c r="F41" s="136"/>
      <c r="G41" s="136"/>
      <c r="H41" s="143"/>
      <c r="I41" s="131"/>
      <c r="J41" s="136" t="s">
        <v>2391</v>
      </c>
      <c r="K41" s="307" t="s">
        <v>2392</v>
      </c>
      <c r="L41" s="190">
        <v>1550</v>
      </c>
      <c r="M41" s="163"/>
      <c r="N41" s="136"/>
      <c r="O41" s="136"/>
      <c r="P41" s="143"/>
      <c r="Q41" s="131"/>
      <c r="R41" s="136" t="s">
        <v>2401</v>
      </c>
      <c r="S41" s="307" t="s">
        <v>3022</v>
      </c>
      <c r="T41" s="143">
        <v>100</v>
      </c>
      <c r="U41" s="163"/>
      <c r="V41" s="136"/>
      <c r="W41" s="136"/>
      <c r="X41" s="143"/>
      <c r="Y41" s="131"/>
      <c r="Z41" s="136" t="s">
        <v>2408</v>
      </c>
      <c r="AA41" s="307" t="s">
        <v>3022</v>
      </c>
      <c r="AB41" s="143">
        <v>1000</v>
      </c>
      <c r="AC41" s="163"/>
      <c r="AD41" s="170">
        <f>SUMIF(C9:Y9,E9,C51:Y51)</f>
        <v>0</v>
      </c>
    </row>
    <row r="42" spans="2:35" ht="16.5" customHeight="1">
      <c r="B42" s="121"/>
      <c r="C42" s="136"/>
      <c r="D42" s="143"/>
      <c r="E42" s="131"/>
      <c r="F42" s="136"/>
      <c r="G42" s="136"/>
      <c r="H42" s="143"/>
      <c r="I42" s="131"/>
      <c r="J42" s="136" t="s">
        <v>2393</v>
      </c>
      <c r="K42" s="307" t="s">
        <v>2394</v>
      </c>
      <c r="L42" s="190">
        <v>1350</v>
      </c>
      <c r="M42" s="163"/>
      <c r="N42" s="136"/>
      <c r="O42" s="136"/>
      <c r="P42" s="143"/>
      <c r="Q42" s="131"/>
      <c r="R42" s="136" t="s">
        <v>2402</v>
      </c>
      <c r="S42" s="307" t="s">
        <v>3023</v>
      </c>
      <c r="T42" s="143">
        <v>400</v>
      </c>
      <c r="U42" s="163"/>
      <c r="V42" s="136"/>
      <c r="W42" s="136"/>
      <c r="X42" s="143"/>
      <c r="Y42" s="131"/>
      <c r="Z42" s="136" t="s">
        <v>2409</v>
      </c>
      <c r="AA42" s="307" t="s">
        <v>3023</v>
      </c>
      <c r="AB42" s="143">
        <v>750</v>
      </c>
      <c r="AC42" s="163"/>
      <c r="AD42" s="171" t="s">
        <v>2502</v>
      </c>
    </row>
    <row r="43" spans="2:35" ht="16.5" customHeight="1">
      <c r="B43" s="122" t="s">
        <v>146</v>
      </c>
      <c r="C43" s="136"/>
      <c r="D43" s="143"/>
      <c r="E43" s="131"/>
      <c r="F43" s="136"/>
      <c r="G43" s="136"/>
      <c r="H43" s="143"/>
      <c r="I43" s="131"/>
      <c r="J43" s="136"/>
      <c r="K43" s="136"/>
      <c r="L43" s="143"/>
      <c r="M43" s="131"/>
      <c r="N43" s="136"/>
      <c r="O43" s="136"/>
      <c r="P43" s="143"/>
      <c r="Q43" s="131"/>
      <c r="R43" s="136" t="s">
        <v>2403</v>
      </c>
      <c r="S43" s="307" t="s">
        <v>3024</v>
      </c>
      <c r="T43" s="143">
        <v>50</v>
      </c>
      <c r="U43" s="163"/>
      <c r="V43" s="136"/>
      <c r="W43" s="136"/>
      <c r="X43" s="143"/>
      <c r="Y43" s="131"/>
      <c r="Z43" s="136"/>
      <c r="AA43" s="136"/>
      <c r="AB43" s="143"/>
      <c r="AC43" s="131"/>
      <c r="AD43" s="170">
        <f>AC51</f>
        <v>0</v>
      </c>
    </row>
    <row r="44" spans="2:35" ht="16.5" customHeight="1">
      <c r="B44" s="129" t="s">
        <v>150</v>
      </c>
      <c r="C44" s="136"/>
      <c r="D44" s="143"/>
      <c r="E44" s="131"/>
      <c r="F44" s="136"/>
      <c r="G44" s="136"/>
      <c r="H44" s="143"/>
      <c r="I44" s="131"/>
      <c r="J44" s="136"/>
      <c r="K44" s="136"/>
      <c r="L44" s="143"/>
      <c r="M44" s="131"/>
      <c r="N44" s="136"/>
      <c r="O44" s="136"/>
      <c r="P44" s="143"/>
      <c r="Q44" s="131"/>
      <c r="R44" s="136"/>
      <c r="S44" s="136"/>
      <c r="T44" s="143"/>
      <c r="U44" s="131"/>
      <c r="V44" s="136"/>
      <c r="W44" s="136"/>
      <c r="X44" s="143"/>
      <c r="Y44" s="131"/>
      <c r="Z44" s="136"/>
      <c r="AA44" s="136"/>
      <c r="AB44" s="143"/>
      <c r="AC44" s="131"/>
      <c r="AD44" s="133"/>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SUM(D37:D50)</f>
        <v>5600</v>
      </c>
      <c r="E51" s="150">
        <f>SUM(E37:E50)</f>
        <v>0</v>
      </c>
      <c r="F51" s="144">
        <f t="shared" ref="F51:Z51" si="0">SUM(F43:F50)</f>
        <v>0</v>
      </c>
      <c r="G51" s="144"/>
      <c r="H51" s="149">
        <f>SUM(H37:H50)</f>
        <v>7550</v>
      </c>
      <c r="I51" s="150">
        <f>SUM(I37:I50)</f>
        <v>0</v>
      </c>
      <c r="J51" s="146">
        <f t="shared" si="0"/>
        <v>0</v>
      </c>
      <c r="K51" s="144"/>
      <c r="L51" s="149">
        <f>SUM(L37:L50)</f>
        <v>9200</v>
      </c>
      <c r="M51" s="150">
        <f>SUM(M37:M50)</f>
        <v>0</v>
      </c>
      <c r="N51" s="144">
        <f t="shared" si="0"/>
        <v>0</v>
      </c>
      <c r="O51" s="144"/>
      <c r="P51" s="149">
        <f>SUM(P37:P50)</f>
        <v>10050</v>
      </c>
      <c r="Q51" s="150">
        <f>SUM(Q37:Q50)</f>
        <v>0</v>
      </c>
      <c r="R51" s="144">
        <f t="shared" si="0"/>
        <v>0</v>
      </c>
      <c r="S51" s="144"/>
      <c r="T51" s="149">
        <f>SUM(T37:T50)</f>
        <v>1550</v>
      </c>
      <c r="U51" s="150">
        <f>SUM(U37:U50)</f>
        <v>0</v>
      </c>
      <c r="V51" s="144">
        <f t="shared" si="0"/>
        <v>0</v>
      </c>
      <c r="W51" s="144"/>
      <c r="X51" s="149">
        <f>SUM(X37:X50)</f>
        <v>0</v>
      </c>
      <c r="Y51" s="150">
        <f>SUM(Y37:Y50)</f>
        <v>0</v>
      </c>
      <c r="Z51" s="144">
        <f t="shared" si="0"/>
        <v>0</v>
      </c>
      <c r="AA51" s="144"/>
      <c r="AB51" s="149">
        <f>SUM(AB37:AB50)</f>
        <v>3250</v>
      </c>
      <c r="AC51" s="150">
        <f>SUM(AC37:AC50)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
    <cfRule type="expression" dxfId="75" priority="1" stopIfTrue="1">
      <formula>D11&lt;E11</formula>
    </cfRule>
    <cfRule type="expression" dxfId="74" priority="2" stopIfTrue="1">
      <formula>MOD(E11,50)&gt;0</formula>
    </cfRule>
  </conditionalFormatting>
  <conditionalFormatting sqref="E24">
    <cfRule type="expression" dxfId="73" priority="31" stopIfTrue="1">
      <formula>D24&lt;E24</formula>
    </cfRule>
    <cfRule type="expression" dxfId="72" priority="32" stopIfTrue="1">
      <formula>MOD(E24,50)&gt;0</formula>
    </cfRule>
  </conditionalFormatting>
  <conditionalFormatting sqref="E37:E40">
    <cfRule type="expression" dxfId="71" priority="56" stopIfTrue="1">
      <formula>MOD(E37,50)&gt;0</formula>
    </cfRule>
    <cfRule type="expression" dxfId="70" priority="55" stopIfTrue="1">
      <formula>D37&lt;E37</formula>
    </cfRule>
  </conditionalFormatting>
  <conditionalFormatting sqref="I11:I12">
    <cfRule type="expression" dxfId="69" priority="3" stopIfTrue="1">
      <formula>H11&lt;I11</formula>
    </cfRule>
    <cfRule type="expression" dxfId="68" priority="4" stopIfTrue="1">
      <formula>MOD(I11,50)&gt;0</formula>
    </cfRule>
  </conditionalFormatting>
  <conditionalFormatting sqref="I24">
    <cfRule type="expression" dxfId="67" priority="33" stopIfTrue="1">
      <formula>H24&lt;I24</formula>
    </cfRule>
    <cfRule type="expression" dxfId="66" priority="34" stopIfTrue="1">
      <formula>MOD(I24,50)&gt;0</formula>
    </cfRule>
  </conditionalFormatting>
  <conditionalFormatting sqref="I37:I38">
    <cfRule type="expression" dxfId="65" priority="64" stopIfTrue="1">
      <formula>MOD(I37,50)&gt;0</formula>
    </cfRule>
    <cfRule type="expression" dxfId="64" priority="63" stopIfTrue="1">
      <formula>H37&lt;I37</formula>
    </cfRule>
  </conditionalFormatting>
  <conditionalFormatting sqref="M11:M14">
    <cfRule type="expression" dxfId="63" priority="7" stopIfTrue="1">
      <formula>L11&lt;M11</formula>
    </cfRule>
    <cfRule type="expression" dxfId="62" priority="8" stopIfTrue="1">
      <formula>MOD(M11,50)&gt;0</formula>
    </cfRule>
  </conditionalFormatting>
  <conditionalFormatting sqref="M24:M27">
    <cfRule type="expression" dxfId="61" priority="35" stopIfTrue="1">
      <formula>L24&lt;M24</formula>
    </cfRule>
    <cfRule type="expression" dxfId="60" priority="36" stopIfTrue="1">
      <formula>MOD(M24,50)&gt;0</formula>
    </cfRule>
  </conditionalFormatting>
  <conditionalFormatting sqref="M37:M42">
    <cfRule type="expression" dxfId="59" priority="67" stopIfTrue="1">
      <formula>L37&lt;M37</formula>
    </cfRule>
    <cfRule type="expression" dxfId="58" priority="68" stopIfTrue="1">
      <formula>MOD(M37,50)&gt;0</formula>
    </cfRule>
  </conditionalFormatting>
  <conditionalFormatting sqref="Q11:Q14">
    <cfRule type="expression" dxfId="57" priority="15" stopIfTrue="1">
      <formula>P11&lt;Q11</formula>
    </cfRule>
    <cfRule type="expression" dxfId="56" priority="16" stopIfTrue="1">
      <formula>MOD(Q11,50)&gt;0</formula>
    </cfRule>
  </conditionalFormatting>
  <conditionalFormatting sqref="Q24">
    <cfRule type="expression" dxfId="55" priority="43" stopIfTrue="1">
      <formula>P24&lt;Q24</formula>
    </cfRule>
    <cfRule type="expression" dxfId="54" priority="44" stopIfTrue="1">
      <formula>MOD(Q24,50)&gt;0</formula>
    </cfRule>
  </conditionalFormatting>
  <conditionalFormatting sqref="Q37:Q38">
    <cfRule type="expression" dxfId="53" priority="79" stopIfTrue="1">
      <formula>P37&lt;Q37</formula>
    </cfRule>
    <cfRule type="expression" dxfId="52" priority="80" stopIfTrue="1">
      <formula>MOD(Q37,50)&gt;0</formula>
    </cfRule>
  </conditionalFormatting>
  <conditionalFormatting sqref="U11">
    <cfRule type="expression" dxfId="51" priority="24" stopIfTrue="1">
      <formula>MOD(U11,50)&gt;0</formula>
    </cfRule>
    <cfRule type="expression" dxfId="50" priority="23" stopIfTrue="1">
      <formula>T11&lt;U11</formula>
    </cfRule>
  </conditionalFormatting>
  <conditionalFormatting sqref="U24:U26">
    <cfRule type="expression" dxfId="49" priority="45" stopIfTrue="1">
      <formula>T24&lt;U24</formula>
    </cfRule>
    <cfRule type="expression" dxfId="48" priority="46" stopIfTrue="1">
      <formula>MOD(U24,50)&gt;0</formula>
    </cfRule>
  </conditionalFormatting>
  <conditionalFormatting sqref="U37:U43">
    <cfRule type="expression" dxfId="47" priority="83" stopIfTrue="1">
      <formula>T37&lt;U37</formula>
    </cfRule>
    <cfRule type="expression" dxfId="46" priority="84" stopIfTrue="1">
      <formula>MOD(U37,50)&gt;0</formula>
    </cfRule>
  </conditionalFormatting>
  <conditionalFormatting sqref="AC11:AC13">
    <cfRule type="expression" dxfId="45" priority="26" stopIfTrue="1">
      <formula>MOD(AC11,50)&gt;0</formula>
    </cfRule>
    <cfRule type="expression" dxfId="44" priority="25" stopIfTrue="1">
      <formula>AB11&lt;AC11</formula>
    </cfRule>
  </conditionalFormatting>
  <conditionalFormatting sqref="AC24:AC25">
    <cfRule type="expression" dxfId="43" priority="51" stopIfTrue="1">
      <formula>AB24&lt;AC24</formula>
    </cfRule>
    <cfRule type="expression" dxfId="42" priority="52" stopIfTrue="1">
      <formula>MOD(AC24,50)&gt;0</formula>
    </cfRule>
  </conditionalFormatting>
  <conditionalFormatting sqref="AC37:AC42">
    <cfRule type="expression" dxfId="41" priority="97" stopIfTrue="1">
      <formula>AB37&lt;AC37</formula>
    </cfRule>
    <cfRule type="expression" dxfId="40" priority="98" stopIfTrue="1">
      <formula>MOD(AC37,50)&gt;0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E11 AC37:AC42 U37:U43 Q37:Q38 M37:M42 I37:I38 E37:E40 AC24:AC25 U24:U26 Q24 M24:M27 I24 E24 AC11:AC13 U11 Q11:Q14 M11:M14 I11:I12" xr:uid="{00000000-0002-0000-1900-000000000000}">
      <formula1>NOT(OR(D11&lt;E11,MOD(E11,50)&gt;0))</formula1>
    </dataValidation>
  </dataValidations>
  <hyperlinks>
    <hyperlink ref="C3" location="一番最初に入力して下さい!E7" tooltip="入力シートへ" display="一番最初に入力して下さい!E7" xr:uid="{00000000-0004-0000-1900-000000000000}"/>
    <hyperlink ref="C5" location="一番最初に入力して下さい!E8" tooltip="入力シートへ" display="一番最初に入力して下さい!E8" xr:uid="{00000000-0004-0000-1900-000001000000}"/>
    <hyperlink ref="I3" location="一番最初に入力して下さい!E5" tooltip="入力シートへ" display="一番最初に入力して下さい!E5" xr:uid="{00000000-0004-0000-1900-000002000000}"/>
    <hyperlink ref="P3" location="一番最初に入力して下さい!E9" tooltip="入力シートへ" display="一番最初に入力して下さい!E9" xr:uid="{00000000-0004-0000-1900-000003000000}"/>
    <hyperlink ref="I5" location="一番最初に入力して下さい!E11" tooltip="入力シートへ" display="一番最初に入力して下さい!E11" xr:uid="{00000000-0004-0000-1900-000004000000}"/>
    <hyperlink ref="O5" location="一番最初に入力して下さい!E12" tooltip="入力シートへ" display="一番最初に入力して下さい!E12" xr:uid="{00000000-0004-0000-1900-000005000000}"/>
    <hyperlink ref="S5" location="一番最初に入力して下さい!E13" tooltip="入力シートへ" display="一番最初に入力して下さい!E13" xr:uid="{00000000-0004-0000-1900-000006000000}"/>
    <hyperlink ref="C10" location="大阪府総部数合計表!B40" tooltip="集計シートへ" display="大阪府総部数合計表!B40" xr:uid="{00000000-0004-0000-1900-000057000000}"/>
    <hyperlink ref="C23" location="大阪府総部数合計表!B41" tooltip="集計シートへ" display="大阪府総部数合計表!B41" xr:uid="{00000000-0004-0000-1900-000058000000}"/>
    <hyperlink ref="C36" location="大阪府総部数合計表!B42" tooltip="集計シートへ" display="大阪府総部数合計表!B42" xr:uid="{00000000-0004-0000-1900-000059000000}"/>
  </hyperlinks>
  <printOptions horizontalCentered="1" verticalCentered="1"/>
  <pageMargins left="0" right="0" top="0" bottom="0" header="0" footer="0"/>
  <pageSetup paperSize="9" scale="65" orientation="landscape"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rgb="FF6DFFAF"/>
  </sheetPr>
  <dimension ref="A1:AI58"/>
  <sheetViews>
    <sheetView showGridLines="0" zoomScale="85" zoomScaleNormal="85" workbookViewId="0">
      <selection activeCell="X48" sqref="X48"/>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2410</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22" t="s">
        <v>146</v>
      </c>
      <c r="C11" s="123"/>
      <c r="D11" s="124"/>
      <c r="E11" s="125"/>
      <c r="F11" s="123"/>
      <c r="G11" s="123"/>
      <c r="H11" s="124"/>
      <c r="I11" s="125"/>
      <c r="J11" s="123" t="s">
        <v>2411</v>
      </c>
      <c r="K11" s="313" t="s">
        <v>2412</v>
      </c>
      <c r="L11" s="194">
        <v>1450</v>
      </c>
      <c r="M11" s="162"/>
      <c r="N11" s="126" t="s">
        <v>2415</v>
      </c>
      <c r="O11" s="313" t="s">
        <v>2416</v>
      </c>
      <c r="P11" s="194">
        <v>1300</v>
      </c>
      <c r="Q11" s="162"/>
      <c r="R11" s="123"/>
      <c r="S11" s="123"/>
      <c r="T11" s="124"/>
      <c r="U11" s="125"/>
      <c r="V11" s="127"/>
      <c r="W11" s="123"/>
      <c r="X11" s="124"/>
      <c r="Y11" s="125"/>
      <c r="Z11" s="127"/>
      <c r="AA11" s="123"/>
      <c r="AB11" s="124"/>
      <c r="AC11" s="125"/>
      <c r="AD11" s="128" t="s">
        <v>198</v>
      </c>
    </row>
    <row r="12" spans="1:32" ht="16.5" customHeight="1">
      <c r="B12" s="129" t="s">
        <v>147</v>
      </c>
      <c r="C12" s="127"/>
      <c r="D12" s="130"/>
      <c r="E12" s="131"/>
      <c r="F12" s="132"/>
      <c r="G12" s="127"/>
      <c r="H12" s="130"/>
      <c r="I12" s="131"/>
      <c r="J12" s="132" t="s">
        <v>2413</v>
      </c>
      <c r="K12" s="314" t="s">
        <v>2414</v>
      </c>
      <c r="L12" s="190">
        <v>1050</v>
      </c>
      <c r="M12" s="163"/>
      <c r="N12" s="132" t="s">
        <v>2417</v>
      </c>
      <c r="O12" s="314" t="s">
        <v>2418</v>
      </c>
      <c r="P12" s="190">
        <v>2850</v>
      </c>
      <c r="Q12" s="163"/>
      <c r="R12" s="132"/>
      <c r="S12" s="127"/>
      <c r="T12" s="130"/>
      <c r="U12" s="131"/>
      <c r="V12" s="127"/>
      <c r="W12" s="127"/>
      <c r="X12" s="130"/>
      <c r="Y12" s="131"/>
      <c r="Z12" s="127"/>
      <c r="AA12" s="127"/>
      <c r="AB12" s="130"/>
      <c r="AC12" s="131"/>
      <c r="AD12" s="133">
        <f>SUMIF(C9:Y9,D9,C18:Y18)</f>
        <v>6650</v>
      </c>
    </row>
    <row r="13" spans="1:32" ht="16.5" customHeight="1">
      <c r="B13" s="134" t="s">
        <v>148</v>
      </c>
      <c r="C13" s="127"/>
      <c r="D13" s="135"/>
      <c r="E13" s="131"/>
      <c r="F13" s="136"/>
      <c r="G13" s="127"/>
      <c r="H13" s="135"/>
      <c r="I13" s="131"/>
      <c r="J13" s="136"/>
      <c r="K13" s="132"/>
      <c r="L13" s="135"/>
      <c r="M13" s="131"/>
      <c r="N13" s="136"/>
      <c r="O13" s="132"/>
      <c r="P13" s="135"/>
      <c r="Q13" s="131"/>
      <c r="R13" s="132"/>
      <c r="S13" s="127"/>
      <c r="T13" s="135"/>
      <c r="U13" s="131"/>
      <c r="V13" s="136"/>
      <c r="W13" s="127"/>
      <c r="X13" s="135"/>
      <c r="Y13" s="131"/>
      <c r="Z13" s="136"/>
      <c r="AA13" s="127"/>
      <c r="AB13" s="135"/>
      <c r="AC13" s="131"/>
      <c r="AD13" s="133"/>
    </row>
    <row r="14" spans="1:32" ht="16.5" customHeight="1">
      <c r="B14" s="129" t="s">
        <v>149</v>
      </c>
      <c r="C14" s="132"/>
      <c r="D14" s="135"/>
      <c r="E14" s="131"/>
      <c r="F14" s="136"/>
      <c r="G14" s="132"/>
      <c r="H14" s="135"/>
      <c r="I14" s="131"/>
      <c r="J14" s="136"/>
      <c r="K14" s="132"/>
      <c r="L14" s="135"/>
      <c r="M14" s="131"/>
      <c r="N14" s="136"/>
      <c r="O14" s="132"/>
      <c r="P14" s="135"/>
      <c r="Q14" s="131"/>
      <c r="R14" s="132"/>
      <c r="S14" s="132"/>
      <c r="T14" s="135"/>
      <c r="U14" s="131"/>
      <c r="V14" s="136"/>
      <c r="W14" s="132"/>
      <c r="X14" s="135"/>
      <c r="Y14" s="131"/>
      <c r="Z14" s="136"/>
      <c r="AA14" s="132"/>
      <c r="AB14" s="135"/>
      <c r="AC14" s="131"/>
      <c r="AD14" s="133" t="s">
        <v>200</v>
      </c>
    </row>
    <row r="15" spans="1:32" ht="16.5" customHeight="1">
      <c r="B15" s="137"/>
      <c r="C15" s="132"/>
      <c r="D15" s="135"/>
      <c r="E15" s="131"/>
      <c r="F15" s="136"/>
      <c r="G15" s="132"/>
      <c r="H15" s="135"/>
      <c r="I15" s="131"/>
      <c r="J15" s="136"/>
      <c r="K15" s="132"/>
      <c r="L15" s="135"/>
      <c r="M15" s="131"/>
      <c r="N15" s="136"/>
      <c r="O15" s="132"/>
      <c r="P15" s="135"/>
      <c r="Q15" s="131"/>
      <c r="R15" s="132"/>
      <c r="S15" s="132"/>
      <c r="T15" s="135"/>
      <c r="U15" s="131"/>
      <c r="V15" s="136"/>
      <c r="W15" s="132"/>
      <c r="X15" s="135"/>
      <c r="Y15" s="131"/>
      <c r="Z15" s="136"/>
      <c r="AA15" s="132"/>
      <c r="AB15" s="135"/>
      <c r="AC15" s="131"/>
      <c r="AD15" s="170">
        <f>SUMIF(C9:Y9,E9,C18:Y18)</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39"/>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33"/>
      <c r="AF17" s="141"/>
    </row>
    <row r="18" spans="2:32" ht="16.5" customHeight="1">
      <c r="B18" s="129"/>
      <c r="C18" s="136" t="s">
        <v>59</v>
      </c>
      <c r="D18" s="143">
        <f>SUM(D11:D17)</f>
        <v>0</v>
      </c>
      <c r="E18" s="165">
        <f>SUM(E11:E17)</f>
        <v>0</v>
      </c>
      <c r="F18" s="136"/>
      <c r="G18" s="136"/>
      <c r="H18" s="143">
        <f>SUM(H11:H17)</f>
        <v>0</v>
      </c>
      <c r="I18" s="165">
        <f>SUM(I11:I17)</f>
        <v>0</v>
      </c>
      <c r="J18" s="136"/>
      <c r="K18" s="136"/>
      <c r="L18" s="143">
        <f>SUM(L11:L17)</f>
        <v>2500</v>
      </c>
      <c r="M18" s="165">
        <f>SUM(M11:M17)</f>
        <v>0</v>
      </c>
      <c r="N18" s="136"/>
      <c r="O18" s="136"/>
      <c r="P18" s="143">
        <f>SUM(P11:P17)</f>
        <v>4150</v>
      </c>
      <c r="Q18" s="165">
        <f>SUM(Q11:Q17)</f>
        <v>0</v>
      </c>
      <c r="R18" s="136"/>
      <c r="S18" s="136"/>
      <c r="T18" s="143">
        <f>SUM(T11:T17)</f>
        <v>0</v>
      </c>
      <c r="U18" s="165">
        <f>SUM(U11:U17)</f>
        <v>0</v>
      </c>
      <c r="V18" s="136"/>
      <c r="W18" s="136"/>
      <c r="X18" s="143">
        <f>SUM(X11:X17)</f>
        <v>0</v>
      </c>
      <c r="Y18" s="165">
        <f>SUM(Y11:Y17)</f>
        <v>0</v>
      </c>
      <c r="Z18" s="136"/>
      <c r="AA18" s="136"/>
      <c r="AB18" s="143">
        <f>SUM(AB11:AB17)</f>
        <v>0</v>
      </c>
      <c r="AC18" s="165">
        <f>SUM(AC11:AC17)</f>
        <v>0</v>
      </c>
      <c r="AD18" s="133"/>
      <c r="AF18" s="142"/>
    </row>
    <row r="19" spans="2:32" s="183" customFormat="1" ht="16.5" customHeight="1">
      <c r="B19" s="195"/>
      <c r="C19" s="196" t="s">
        <v>2419</v>
      </c>
      <c r="D19" s="169"/>
      <c r="E19" s="169"/>
      <c r="F19" s="197"/>
      <c r="G19" s="197"/>
      <c r="H19" s="169"/>
      <c r="I19" s="169"/>
      <c r="J19" s="197"/>
      <c r="K19" s="197"/>
      <c r="L19" s="169"/>
      <c r="M19" s="169"/>
      <c r="N19" s="197"/>
      <c r="O19" s="197"/>
      <c r="P19" s="169"/>
      <c r="Q19" s="169"/>
      <c r="R19" s="197"/>
      <c r="S19" s="197"/>
      <c r="T19" s="169"/>
      <c r="U19" s="169"/>
      <c r="V19" s="197"/>
      <c r="W19" s="197"/>
      <c r="X19" s="169"/>
      <c r="Y19" s="169"/>
      <c r="Z19" s="197"/>
      <c r="AA19" s="197"/>
      <c r="AB19" s="169"/>
      <c r="AC19" s="169"/>
      <c r="AD19" s="198"/>
      <c r="AF19" s="142"/>
    </row>
    <row r="20" spans="2:32" ht="16.5" customHeight="1">
      <c r="B20" s="164" t="s">
        <v>2420</v>
      </c>
      <c r="C20" s="305" t="s">
        <v>2421</v>
      </c>
      <c r="D20" s="167">
        <v>850</v>
      </c>
      <c r="E20" s="172"/>
      <c r="F20" s="166" t="s">
        <v>2422</v>
      </c>
      <c r="G20" s="304" t="s">
        <v>2421</v>
      </c>
      <c r="H20" s="167">
        <v>1800</v>
      </c>
      <c r="I20" s="172"/>
      <c r="J20" s="166" t="s">
        <v>2423</v>
      </c>
      <c r="K20" s="309" t="s">
        <v>2424</v>
      </c>
      <c r="L20" s="194">
        <v>2950</v>
      </c>
      <c r="M20" s="172"/>
      <c r="N20" s="166" t="s">
        <v>2427</v>
      </c>
      <c r="O20" s="309" t="s">
        <v>2428</v>
      </c>
      <c r="P20" s="194">
        <v>1550</v>
      </c>
      <c r="Q20" s="172"/>
      <c r="R20" s="166" t="s">
        <v>2431</v>
      </c>
      <c r="S20" s="304" t="s">
        <v>2432</v>
      </c>
      <c r="T20" s="167">
        <v>250</v>
      </c>
      <c r="U20" s="172"/>
      <c r="V20" s="166"/>
      <c r="W20" s="166"/>
      <c r="X20" s="167"/>
      <c r="Y20" s="168"/>
      <c r="Z20" s="166" t="s">
        <v>2433</v>
      </c>
      <c r="AA20" s="309" t="s">
        <v>2432</v>
      </c>
      <c r="AB20" s="167">
        <v>1400</v>
      </c>
      <c r="AC20" s="172"/>
      <c r="AD20" s="133" t="s">
        <v>197</v>
      </c>
      <c r="AF20" s="142"/>
    </row>
    <row r="21" spans="2:32" ht="16.5" customHeight="1">
      <c r="B21" s="134"/>
      <c r="C21" s="136"/>
      <c r="D21" s="143"/>
      <c r="E21" s="131"/>
      <c r="F21" s="136"/>
      <c r="G21" s="136"/>
      <c r="H21" s="143"/>
      <c r="I21" s="131"/>
      <c r="J21" s="136" t="s">
        <v>2425</v>
      </c>
      <c r="K21" s="307" t="s">
        <v>2426</v>
      </c>
      <c r="L21" s="190">
        <v>1850</v>
      </c>
      <c r="M21" s="163"/>
      <c r="N21" s="136" t="s">
        <v>2429</v>
      </c>
      <c r="O21" s="307" t="s">
        <v>2430</v>
      </c>
      <c r="P21" s="190">
        <v>600</v>
      </c>
      <c r="Q21" s="163"/>
      <c r="R21" s="136"/>
      <c r="S21" s="136"/>
      <c r="T21" s="143"/>
      <c r="U21" s="131"/>
      <c r="V21" s="136"/>
      <c r="W21" s="136"/>
      <c r="X21" s="143"/>
      <c r="Y21" s="131"/>
      <c r="Z21" s="136" t="s">
        <v>2434</v>
      </c>
      <c r="AA21" s="307" t="s">
        <v>2435</v>
      </c>
      <c r="AB21" s="143">
        <v>1000</v>
      </c>
      <c r="AC21" s="163"/>
      <c r="AD21" s="133">
        <f>SUMIF(C9:Y9,D9,C27:Y27)</f>
        <v>9850</v>
      </c>
      <c r="AF21" s="142"/>
    </row>
    <row r="22" spans="2:32" ht="16.5" customHeight="1">
      <c r="B22" s="134"/>
      <c r="C22" s="136"/>
      <c r="D22" s="143"/>
      <c r="E22" s="131"/>
      <c r="F22" s="136"/>
      <c r="G22" s="136"/>
      <c r="H22" s="143"/>
      <c r="I22" s="131"/>
      <c r="J22" s="136"/>
      <c r="K22" s="136"/>
      <c r="L22" s="143"/>
      <c r="M22" s="131"/>
      <c r="N22" s="136"/>
      <c r="O22" s="136"/>
      <c r="P22" s="143"/>
      <c r="Q22" s="131"/>
      <c r="R22" s="136"/>
      <c r="S22" s="136"/>
      <c r="T22" s="143"/>
      <c r="U22" s="131"/>
      <c r="V22" s="136"/>
      <c r="W22" s="136"/>
      <c r="X22" s="143"/>
      <c r="Y22" s="131"/>
      <c r="Z22" s="136"/>
      <c r="AA22" s="136"/>
      <c r="AB22" s="143"/>
      <c r="AC22" s="131"/>
      <c r="AD22" s="133"/>
      <c r="AF22" s="142"/>
    </row>
    <row r="23" spans="2:32" ht="16.5" customHeight="1">
      <c r="B23" s="134"/>
      <c r="C23" s="136"/>
      <c r="D23" s="143"/>
      <c r="E23" s="131"/>
      <c r="F23" s="136"/>
      <c r="G23" s="136"/>
      <c r="H23" s="143"/>
      <c r="I23" s="131"/>
      <c r="J23" s="136"/>
      <c r="K23" s="136"/>
      <c r="L23" s="143"/>
      <c r="M23" s="131"/>
      <c r="N23" s="136"/>
      <c r="O23" s="136"/>
      <c r="P23" s="143"/>
      <c r="Q23" s="131"/>
      <c r="R23" s="136"/>
      <c r="S23" s="136"/>
      <c r="T23" s="143"/>
      <c r="U23" s="131"/>
      <c r="V23" s="136"/>
      <c r="W23" s="136"/>
      <c r="X23" s="143"/>
      <c r="Y23" s="131"/>
      <c r="Z23" s="136"/>
      <c r="AA23" s="136"/>
      <c r="AB23" s="143"/>
      <c r="AC23" s="131"/>
      <c r="AD23" s="133" t="s">
        <v>199</v>
      </c>
      <c r="AF23" s="142"/>
    </row>
    <row r="24" spans="2:32" ht="16.5" customHeight="1">
      <c r="B24" s="134"/>
      <c r="C24" s="136"/>
      <c r="D24" s="143"/>
      <c r="E24" s="131"/>
      <c r="F24" s="136"/>
      <c r="G24" s="136"/>
      <c r="H24" s="143"/>
      <c r="I24" s="131"/>
      <c r="J24" s="136"/>
      <c r="K24" s="136"/>
      <c r="L24" s="143"/>
      <c r="M24" s="131"/>
      <c r="N24" s="136"/>
      <c r="O24" s="136"/>
      <c r="P24" s="143"/>
      <c r="Q24" s="131"/>
      <c r="R24" s="136"/>
      <c r="S24" s="136"/>
      <c r="T24" s="143"/>
      <c r="U24" s="131"/>
      <c r="V24" s="136"/>
      <c r="W24" s="136"/>
      <c r="X24" s="143"/>
      <c r="Y24" s="131"/>
      <c r="Z24" s="136"/>
      <c r="AA24" s="136"/>
      <c r="AB24" s="143"/>
      <c r="AC24" s="131"/>
      <c r="AD24" s="170">
        <f>SUMIF(C9:Y9,E9,C27:Y27)</f>
        <v>0</v>
      </c>
      <c r="AF24" s="142"/>
    </row>
    <row r="25" spans="2:32" ht="16.5" customHeight="1">
      <c r="B25" s="134"/>
      <c r="C25" s="136"/>
      <c r="D25" s="143"/>
      <c r="E25" s="131"/>
      <c r="F25" s="136"/>
      <c r="G25" s="136"/>
      <c r="H25" s="143"/>
      <c r="I25" s="131"/>
      <c r="J25" s="136"/>
      <c r="K25" s="136"/>
      <c r="L25" s="143"/>
      <c r="M25" s="131"/>
      <c r="N25" s="136"/>
      <c r="O25" s="136"/>
      <c r="P25" s="143"/>
      <c r="Q25" s="131"/>
      <c r="R25" s="136"/>
      <c r="S25" s="136"/>
      <c r="T25" s="143"/>
      <c r="U25" s="131"/>
      <c r="V25" s="136"/>
      <c r="W25" s="136"/>
      <c r="X25" s="143"/>
      <c r="Y25" s="131"/>
      <c r="Z25" s="136"/>
      <c r="AA25" s="136"/>
      <c r="AB25" s="143"/>
      <c r="AC25" s="131"/>
      <c r="AD25" s="171" t="s">
        <v>2502</v>
      </c>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c r="AA26" s="136"/>
      <c r="AB26" s="143"/>
      <c r="AC26" s="131"/>
      <c r="AD26" s="170">
        <f>AC27</f>
        <v>0</v>
      </c>
      <c r="AF26" s="142"/>
    </row>
    <row r="27" spans="2:32" ht="16.5" customHeight="1">
      <c r="B27" s="134"/>
      <c r="C27" s="136" t="s">
        <v>59</v>
      </c>
      <c r="D27" s="143">
        <f>SUM(D20:D26)</f>
        <v>850</v>
      </c>
      <c r="E27" s="165">
        <f>SUM(E20:E26)</f>
        <v>0</v>
      </c>
      <c r="F27" s="136"/>
      <c r="G27" s="136"/>
      <c r="H27" s="143">
        <f>SUM(H20:H26)</f>
        <v>1800</v>
      </c>
      <c r="I27" s="165">
        <f>SUM(I20:I26)</f>
        <v>0</v>
      </c>
      <c r="J27" s="136"/>
      <c r="K27" s="136"/>
      <c r="L27" s="143">
        <f>SUM(L20:L26)</f>
        <v>4800</v>
      </c>
      <c r="M27" s="165">
        <f>SUM(M20:M26)</f>
        <v>0</v>
      </c>
      <c r="N27" s="136"/>
      <c r="O27" s="136"/>
      <c r="P27" s="143">
        <f>SUM(P20:P26)</f>
        <v>2150</v>
      </c>
      <c r="Q27" s="165">
        <f>SUM(Q20:Q26)</f>
        <v>0</v>
      </c>
      <c r="R27" s="136"/>
      <c r="S27" s="136"/>
      <c r="T27" s="143">
        <f>SUM(T20:T26)</f>
        <v>250</v>
      </c>
      <c r="U27" s="165">
        <f>SUM(U20:U26)</f>
        <v>0</v>
      </c>
      <c r="V27" s="136"/>
      <c r="W27" s="136"/>
      <c r="X27" s="143">
        <f>SUM(X20:X26)</f>
        <v>0</v>
      </c>
      <c r="Y27" s="165">
        <f>SUM(Y20:Y26)</f>
        <v>0</v>
      </c>
      <c r="Z27" s="136"/>
      <c r="AA27" s="136"/>
      <c r="AB27" s="143">
        <f>SUM(AB20:AB26)</f>
        <v>2400</v>
      </c>
      <c r="AC27" s="165">
        <f>SUM(AC20:AC26)</f>
        <v>0</v>
      </c>
      <c r="AD27" s="133"/>
    </row>
    <row r="28" spans="2:32" s="183" customFormat="1" ht="16.5" customHeight="1">
      <c r="B28" s="195"/>
      <c r="C28" s="196" t="s">
        <v>2436</v>
      </c>
      <c r="D28" s="169"/>
      <c r="E28" s="169"/>
      <c r="F28" s="197"/>
      <c r="G28" s="197"/>
      <c r="H28" s="169"/>
      <c r="I28" s="169"/>
      <c r="J28" s="197"/>
      <c r="K28" s="197"/>
      <c r="L28" s="169"/>
      <c r="M28" s="169"/>
      <c r="N28" s="197"/>
      <c r="O28" s="197"/>
      <c r="P28" s="169"/>
      <c r="Q28" s="169"/>
      <c r="R28" s="197"/>
      <c r="S28" s="197"/>
      <c r="T28" s="169"/>
      <c r="U28" s="169"/>
      <c r="V28" s="197"/>
      <c r="W28" s="197"/>
      <c r="X28" s="169"/>
      <c r="Y28" s="169"/>
      <c r="Z28" s="197"/>
      <c r="AA28" s="197"/>
      <c r="AB28" s="169"/>
      <c r="AC28" s="169"/>
      <c r="AD28" s="198"/>
    </row>
    <row r="29" spans="2:32" ht="16.5" customHeight="1">
      <c r="B29" s="173" t="s">
        <v>2437</v>
      </c>
      <c r="C29" s="305" t="s">
        <v>2438</v>
      </c>
      <c r="D29" s="194">
        <v>2150</v>
      </c>
      <c r="E29" s="172"/>
      <c r="F29" s="166" t="s">
        <v>2439</v>
      </c>
      <c r="G29" s="309" t="s">
        <v>2440</v>
      </c>
      <c r="H29" s="124">
        <v>150</v>
      </c>
      <c r="I29" s="172"/>
      <c r="J29" s="166" t="s">
        <v>2447</v>
      </c>
      <c r="K29" s="309" t="s">
        <v>2448</v>
      </c>
      <c r="L29" s="194">
        <v>1000</v>
      </c>
      <c r="M29" s="172"/>
      <c r="N29" s="166" t="s">
        <v>2453</v>
      </c>
      <c r="O29" s="309" t="s">
        <v>2448</v>
      </c>
      <c r="P29" s="124">
        <v>300</v>
      </c>
      <c r="Q29" s="172"/>
      <c r="R29" s="166" t="s">
        <v>2457</v>
      </c>
      <c r="S29" s="304" t="s">
        <v>2458</v>
      </c>
      <c r="T29" s="167">
        <v>350</v>
      </c>
      <c r="U29" s="172"/>
      <c r="V29" s="166"/>
      <c r="W29" s="166"/>
      <c r="X29" s="167"/>
      <c r="Y29" s="168"/>
      <c r="Z29" s="166" t="s">
        <v>2459</v>
      </c>
      <c r="AA29" s="309" t="s">
        <v>2458</v>
      </c>
      <c r="AB29" s="167">
        <v>1200</v>
      </c>
      <c r="AC29" s="172"/>
      <c r="AD29" s="133" t="s">
        <v>197</v>
      </c>
    </row>
    <row r="30" spans="2:32" ht="16.5" customHeight="1">
      <c r="B30" s="121"/>
      <c r="C30" s="136"/>
      <c r="D30" s="143"/>
      <c r="E30" s="131"/>
      <c r="F30" s="136" t="s">
        <v>2441</v>
      </c>
      <c r="G30" s="307" t="s">
        <v>2442</v>
      </c>
      <c r="H30" s="135">
        <v>100</v>
      </c>
      <c r="I30" s="163"/>
      <c r="J30" s="136" t="s">
        <v>2449</v>
      </c>
      <c r="K30" s="307" t="s">
        <v>2450</v>
      </c>
      <c r="L30" s="190">
        <v>500</v>
      </c>
      <c r="M30" s="163"/>
      <c r="N30" s="136" t="s">
        <v>2454</v>
      </c>
      <c r="O30" s="307" t="s">
        <v>2455</v>
      </c>
      <c r="P30" s="135">
        <v>50</v>
      </c>
      <c r="Q30" s="163"/>
      <c r="R30" s="136"/>
      <c r="S30" s="136"/>
      <c r="T30" s="143"/>
      <c r="U30" s="131"/>
      <c r="V30" s="136"/>
      <c r="W30" s="136"/>
      <c r="X30" s="143"/>
      <c r="Y30" s="131"/>
      <c r="Z30" s="136" t="s">
        <v>2460</v>
      </c>
      <c r="AA30" s="307" t="s">
        <v>2461</v>
      </c>
      <c r="AB30" s="143">
        <v>650</v>
      </c>
      <c r="AC30" s="163"/>
      <c r="AD30" s="133">
        <f>SUMIF(C9:Y9,D9,C38:Y38)</f>
        <v>13150</v>
      </c>
    </row>
    <row r="31" spans="2:32" ht="16.5" customHeight="1">
      <c r="B31" s="122" t="s">
        <v>146</v>
      </c>
      <c r="C31" s="136"/>
      <c r="D31" s="143"/>
      <c r="E31" s="131"/>
      <c r="F31" s="136" t="s">
        <v>2443</v>
      </c>
      <c r="G31" s="307" t="s">
        <v>2444</v>
      </c>
      <c r="H31" s="135">
        <v>150</v>
      </c>
      <c r="I31" s="163"/>
      <c r="J31" s="136" t="s">
        <v>2451</v>
      </c>
      <c r="K31" s="307" t="s">
        <v>2452</v>
      </c>
      <c r="L31" s="190">
        <v>2600</v>
      </c>
      <c r="M31" s="163"/>
      <c r="N31" s="136" t="s">
        <v>2456</v>
      </c>
      <c r="O31" s="307" t="s">
        <v>2446</v>
      </c>
      <c r="P31" s="190">
        <v>3500</v>
      </c>
      <c r="Q31" s="163"/>
      <c r="R31" s="136"/>
      <c r="S31" s="136"/>
      <c r="T31" s="143"/>
      <c r="U31" s="131"/>
      <c r="V31" s="136"/>
      <c r="W31" s="136"/>
      <c r="X31" s="143"/>
      <c r="Y31" s="131"/>
      <c r="Z31" s="136"/>
      <c r="AA31" s="136"/>
      <c r="AB31" s="143"/>
      <c r="AC31" s="131"/>
      <c r="AD31" s="133"/>
      <c r="AF31" s="145"/>
    </row>
    <row r="32" spans="2:32" ht="16.5" customHeight="1">
      <c r="B32" s="129"/>
      <c r="C32" s="136"/>
      <c r="D32" s="143"/>
      <c r="E32" s="131"/>
      <c r="F32" s="136" t="s">
        <v>2445</v>
      </c>
      <c r="G32" s="307" t="s">
        <v>2446</v>
      </c>
      <c r="H32" s="190">
        <v>2300</v>
      </c>
      <c r="I32" s="163"/>
      <c r="J32" s="136"/>
      <c r="K32" s="136"/>
      <c r="L32" s="143"/>
      <c r="M32" s="131"/>
      <c r="N32" s="136"/>
      <c r="O32" s="136"/>
      <c r="P32" s="143"/>
      <c r="Q32" s="131"/>
      <c r="R32" s="136"/>
      <c r="S32" s="136"/>
      <c r="T32" s="143"/>
      <c r="U32" s="131"/>
      <c r="V32" s="136"/>
      <c r="W32" s="136"/>
      <c r="X32" s="143"/>
      <c r="Y32" s="131"/>
      <c r="Z32" s="136"/>
      <c r="AA32" s="136"/>
      <c r="AB32" s="143"/>
      <c r="AC32" s="131"/>
      <c r="AD32" s="133" t="s">
        <v>199</v>
      </c>
    </row>
    <row r="33" spans="2:35" ht="16.5" customHeight="1">
      <c r="B33" s="129"/>
      <c r="C33" s="136"/>
      <c r="D33" s="143"/>
      <c r="E33" s="131"/>
      <c r="F33" s="136"/>
      <c r="G33" s="136"/>
      <c r="H33" s="143"/>
      <c r="I33" s="131"/>
      <c r="J33" s="136"/>
      <c r="K33" s="136"/>
      <c r="L33" s="143"/>
      <c r="M33" s="131"/>
      <c r="N33" s="136"/>
      <c r="O33" s="136"/>
      <c r="P33" s="143"/>
      <c r="Q33" s="131"/>
      <c r="R33" s="136"/>
      <c r="S33" s="136"/>
      <c r="T33" s="143"/>
      <c r="U33" s="131"/>
      <c r="V33" s="136"/>
      <c r="W33" s="136"/>
      <c r="X33" s="143"/>
      <c r="Y33" s="131"/>
      <c r="Z33" s="136"/>
      <c r="AA33" s="136"/>
      <c r="AB33" s="143"/>
      <c r="AC33" s="131"/>
      <c r="AD33" s="170">
        <f>SUMIF(C9:Y9,E9,C38:Y38)</f>
        <v>0</v>
      </c>
    </row>
    <row r="34" spans="2:35" ht="16.5" customHeight="1">
      <c r="B34" s="129"/>
      <c r="C34" s="136"/>
      <c r="D34" s="143"/>
      <c r="E34" s="131"/>
      <c r="F34" s="136"/>
      <c r="G34" s="136"/>
      <c r="H34" s="143"/>
      <c r="I34" s="131"/>
      <c r="J34" s="136"/>
      <c r="K34" s="136"/>
      <c r="L34" s="143"/>
      <c r="M34" s="131"/>
      <c r="N34" s="136"/>
      <c r="O34" s="136"/>
      <c r="P34" s="143"/>
      <c r="Q34" s="131"/>
      <c r="R34" s="136"/>
      <c r="S34" s="136"/>
      <c r="T34" s="143"/>
      <c r="U34" s="131"/>
      <c r="V34" s="136"/>
      <c r="W34" s="136"/>
      <c r="X34" s="143"/>
      <c r="Y34" s="131"/>
      <c r="Z34" s="136"/>
      <c r="AA34" s="136"/>
      <c r="AB34" s="143"/>
      <c r="AC34" s="131"/>
      <c r="AD34" s="171" t="s">
        <v>2502</v>
      </c>
    </row>
    <row r="35" spans="2:35" ht="16.5" customHeight="1">
      <c r="B35" s="129"/>
      <c r="C35" s="136"/>
      <c r="D35" s="143"/>
      <c r="E35" s="131"/>
      <c r="F35" s="136"/>
      <c r="G35" s="136"/>
      <c r="H35" s="143"/>
      <c r="I35" s="131"/>
      <c r="J35" s="136"/>
      <c r="K35" s="136"/>
      <c r="L35" s="143"/>
      <c r="M35" s="131"/>
      <c r="N35" s="136"/>
      <c r="O35" s="136"/>
      <c r="P35" s="143"/>
      <c r="Q35" s="131"/>
      <c r="R35" s="136"/>
      <c r="S35" s="136"/>
      <c r="T35" s="143"/>
      <c r="U35" s="131"/>
      <c r="V35" s="136"/>
      <c r="W35" s="136"/>
      <c r="X35" s="143"/>
      <c r="Y35" s="131"/>
      <c r="Z35" s="136"/>
      <c r="AA35" s="136"/>
      <c r="AB35" s="143"/>
      <c r="AC35" s="131"/>
      <c r="AD35" s="170">
        <f>AC38</f>
        <v>0</v>
      </c>
    </row>
    <row r="36" spans="2:35" ht="16.5" customHeight="1">
      <c r="B36" s="134"/>
      <c r="C36" s="136"/>
      <c r="D36" s="143"/>
      <c r="E36" s="131"/>
      <c r="F36" s="136"/>
      <c r="G36" s="136"/>
      <c r="H36" s="143"/>
      <c r="I36" s="131"/>
      <c r="J36" s="136"/>
      <c r="K36" s="136"/>
      <c r="L36" s="143"/>
      <c r="M36" s="131"/>
      <c r="N36" s="136"/>
      <c r="O36" s="136"/>
      <c r="P36" s="143"/>
      <c r="Q36" s="131"/>
      <c r="R36" s="136"/>
      <c r="S36" s="136"/>
      <c r="T36" s="143"/>
      <c r="U36" s="131"/>
      <c r="V36" s="136"/>
      <c r="W36" s="136"/>
      <c r="X36" s="143"/>
      <c r="Y36" s="131"/>
      <c r="Z36" s="136"/>
      <c r="AA36" s="136"/>
      <c r="AB36" s="143"/>
      <c r="AC36" s="131"/>
      <c r="AD36" s="133"/>
    </row>
    <row r="37" spans="2:35" ht="16.5" customHeight="1">
      <c r="B37" s="134"/>
      <c r="C37" s="136"/>
      <c r="D37" s="143"/>
      <c r="E37" s="131"/>
      <c r="F37" s="136"/>
      <c r="G37" s="136"/>
      <c r="H37" s="143"/>
      <c r="I37" s="131"/>
      <c r="J37" s="136"/>
      <c r="K37" s="136"/>
      <c r="L37" s="143"/>
      <c r="M37" s="131"/>
      <c r="N37" s="136"/>
      <c r="O37" s="136"/>
      <c r="P37" s="143"/>
      <c r="Q37" s="131"/>
      <c r="R37" s="136"/>
      <c r="S37" s="136"/>
      <c r="T37" s="143"/>
      <c r="U37" s="131"/>
      <c r="V37" s="136"/>
      <c r="W37" s="136"/>
      <c r="X37" s="143"/>
      <c r="Y37" s="131"/>
      <c r="Z37" s="136"/>
      <c r="AA37" s="136"/>
      <c r="AB37" s="143"/>
      <c r="AC37" s="131"/>
      <c r="AD37" s="133"/>
    </row>
    <row r="38" spans="2:35" ht="16.5" customHeight="1">
      <c r="B38" s="134"/>
      <c r="C38" s="136" t="s">
        <v>59</v>
      </c>
      <c r="D38" s="143">
        <f>SUM(D29:D37)</f>
        <v>2150</v>
      </c>
      <c r="E38" s="165">
        <f>SUM(E29:E37)</f>
        <v>0</v>
      </c>
      <c r="F38" s="136"/>
      <c r="G38" s="136"/>
      <c r="H38" s="143">
        <f>SUM(H29:H37)</f>
        <v>2700</v>
      </c>
      <c r="I38" s="165">
        <f>SUM(I29:I37)</f>
        <v>0</v>
      </c>
      <c r="J38" s="136"/>
      <c r="K38" s="136"/>
      <c r="L38" s="143">
        <f>SUM(L29:L37)</f>
        <v>4100</v>
      </c>
      <c r="M38" s="165">
        <f>SUM(M29:M37)</f>
        <v>0</v>
      </c>
      <c r="N38" s="136"/>
      <c r="O38" s="136"/>
      <c r="P38" s="143">
        <f>SUM(P29:P37)</f>
        <v>3850</v>
      </c>
      <c r="Q38" s="165">
        <f>SUM(Q29:Q37)</f>
        <v>0</v>
      </c>
      <c r="R38" s="136"/>
      <c r="S38" s="136"/>
      <c r="T38" s="143">
        <f>SUM(T29:T37)</f>
        <v>350</v>
      </c>
      <c r="U38" s="165">
        <f>SUM(U29:U37)</f>
        <v>0</v>
      </c>
      <c r="V38" s="136"/>
      <c r="W38" s="136"/>
      <c r="X38" s="143">
        <f>SUM(X29:X37)</f>
        <v>0</v>
      </c>
      <c r="Y38" s="165">
        <f>SUM(Y29:Y37)</f>
        <v>0</v>
      </c>
      <c r="Z38" s="136"/>
      <c r="AA38" s="136"/>
      <c r="AB38" s="143">
        <f>SUM(AB29:AB37)</f>
        <v>1850</v>
      </c>
      <c r="AC38" s="165">
        <f>SUM(AC29:AC37)</f>
        <v>0</v>
      </c>
      <c r="AD38" s="133"/>
    </row>
    <row r="39" spans="2:35" s="183" customFormat="1" ht="16.5" customHeight="1">
      <c r="B39" s="195"/>
      <c r="C39" s="196" t="s">
        <v>2462</v>
      </c>
      <c r="D39" s="169"/>
      <c r="E39" s="169"/>
      <c r="F39" s="197"/>
      <c r="G39" s="197"/>
      <c r="H39" s="169"/>
      <c r="I39" s="169"/>
      <c r="J39" s="197"/>
      <c r="K39" s="197"/>
      <c r="L39" s="169"/>
      <c r="M39" s="169"/>
      <c r="N39" s="197"/>
      <c r="O39" s="197"/>
      <c r="P39" s="169"/>
      <c r="Q39" s="169"/>
      <c r="R39" s="197"/>
      <c r="S39" s="197"/>
      <c r="T39" s="169"/>
      <c r="U39" s="169"/>
      <c r="V39" s="197"/>
      <c r="W39" s="197"/>
      <c r="X39" s="169"/>
      <c r="Y39" s="169"/>
      <c r="Z39" s="197"/>
      <c r="AA39" s="197"/>
      <c r="AB39" s="169"/>
      <c r="AC39" s="169"/>
      <c r="AD39" s="198"/>
    </row>
    <row r="40" spans="2:35" ht="16.5" customHeight="1">
      <c r="B40" s="174" t="s">
        <v>2463</v>
      </c>
      <c r="C40" s="305" t="s">
        <v>2464</v>
      </c>
      <c r="D40" s="124">
        <v>250</v>
      </c>
      <c r="E40" s="172"/>
      <c r="F40" s="166" t="s">
        <v>2469</v>
      </c>
      <c r="G40" s="309" t="s">
        <v>2470</v>
      </c>
      <c r="H40" s="310">
        <v>400</v>
      </c>
      <c r="I40" s="172"/>
      <c r="J40" s="166" t="s">
        <v>2472</v>
      </c>
      <c r="K40" s="309" t="s">
        <v>2473</v>
      </c>
      <c r="L40" s="194">
        <v>850</v>
      </c>
      <c r="M40" s="172"/>
      <c r="N40" s="166" t="s">
        <v>2477</v>
      </c>
      <c r="O40" s="309" t="s">
        <v>2468</v>
      </c>
      <c r="P40" s="167">
        <v>400</v>
      </c>
      <c r="Q40" s="172"/>
      <c r="R40" s="166" t="s">
        <v>2480</v>
      </c>
      <c r="S40" s="309" t="s">
        <v>2481</v>
      </c>
      <c r="T40" s="167">
        <v>50</v>
      </c>
      <c r="U40" s="172"/>
      <c r="V40" s="166"/>
      <c r="W40" s="166"/>
      <c r="X40" s="167"/>
      <c r="Y40" s="168"/>
      <c r="Z40" s="166" t="s">
        <v>2492</v>
      </c>
      <c r="AA40" s="309" t="s">
        <v>2487</v>
      </c>
      <c r="AB40" s="167">
        <v>1100</v>
      </c>
      <c r="AC40" s="172"/>
      <c r="AD40" s="133" t="s">
        <v>197</v>
      </c>
    </row>
    <row r="41" spans="2:35" ht="16.5" customHeight="1">
      <c r="B41" s="179" t="s">
        <v>2465</v>
      </c>
      <c r="C41" s="306" t="s">
        <v>2466</v>
      </c>
      <c r="D41" s="135">
        <v>800</v>
      </c>
      <c r="E41" s="163"/>
      <c r="F41" s="136" t="s">
        <v>2471</v>
      </c>
      <c r="G41" s="307" t="s">
        <v>2468</v>
      </c>
      <c r="H41" s="308">
        <v>400</v>
      </c>
      <c r="I41" s="163"/>
      <c r="J41" s="136" t="s">
        <v>2474</v>
      </c>
      <c r="K41" s="307" t="s">
        <v>2475</v>
      </c>
      <c r="L41" s="135">
        <v>400</v>
      </c>
      <c r="M41" s="163"/>
      <c r="N41" s="136" t="s">
        <v>2478</v>
      </c>
      <c r="O41" s="307" t="s">
        <v>2479</v>
      </c>
      <c r="P41" s="143">
        <v>50</v>
      </c>
      <c r="Q41" s="163"/>
      <c r="R41" s="136" t="s">
        <v>2482</v>
      </c>
      <c r="S41" s="307" t="s">
        <v>2483</v>
      </c>
      <c r="T41" s="143">
        <v>50</v>
      </c>
      <c r="U41" s="163"/>
      <c r="V41" s="136"/>
      <c r="W41" s="136"/>
      <c r="X41" s="143"/>
      <c r="Y41" s="131"/>
      <c r="Z41" s="136" t="s">
        <v>2493</v>
      </c>
      <c r="AA41" s="307" t="s">
        <v>2491</v>
      </c>
      <c r="AB41" s="143">
        <v>500</v>
      </c>
      <c r="AC41" s="163"/>
      <c r="AD41" s="133">
        <f>SUMIF(C9:Y9,D9,C51:Y51)</f>
        <v>7000</v>
      </c>
    </row>
    <row r="42" spans="2:35" ht="16.5" customHeight="1">
      <c r="B42" s="197" t="s">
        <v>2467</v>
      </c>
      <c r="C42" s="306" t="s">
        <v>2468</v>
      </c>
      <c r="D42" s="190">
        <v>1400</v>
      </c>
      <c r="E42" s="163"/>
      <c r="F42" s="136"/>
      <c r="G42" s="136"/>
      <c r="H42" s="143"/>
      <c r="I42" s="131"/>
      <c r="J42" s="136" t="s">
        <v>2476</v>
      </c>
      <c r="K42" s="307" t="s">
        <v>2468</v>
      </c>
      <c r="L42" s="190">
        <v>1400</v>
      </c>
      <c r="M42" s="163"/>
      <c r="N42" s="136"/>
      <c r="O42" s="136"/>
      <c r="P42" s="143"/>
      <c r="Q42" s="131"/>
      <c r="R42" s="136" t="s">
        <v>2484</v>
      </c>
      <c r="S42" s="307" t="s">
        <v>2485</v>
      </c>
      <c r="T42" s="143">
        <v>50</v>
      </c>
      <c r="U42" s="163"/>
      <c r="V42" s="136"/>
      <c r="W42" s="136"/>
      <c r="X42" s="143"/>
      <c r="Y42" s="131"/>
      <c r="Z42" s="136"/>
      <c r="AA42" s="136"/>
      <c r="AB42" s="143"/>
      <c r="AC42" s="131"/>
      <c r="AD42" s="133"/>
    </row>
    <row r="43" spans="2:35" ht="16.5" customHeight="1">
      <c r="B43" s="122" t="s">
        <v>146</v>
      </c>
      <c r="C43" s="136"/>
      <c r="D43" s="143"/>
      <c r="E43" s="131"/>
      <c r="F43" s="136"/>
      <c r="G43" s="136"/>
      <c r="H43" s="143"/>
      <c r="I43" s="131"/>
      <c r="J43" s="136"/>
      <c r="K43" s="136"/>
      <c r="L43" s="143"/>
      <c r="M43" s="131"/>
      <c r="N43" s="136"/>
      <c r="O43" s="136"/>
      <c r="P43" s="143"/>
      <c r="Q43" s="131"/>
      <c r="R43" s="136" t="s">
        <v>2486</v>
      </c>
      <c r="S43" s="307" t="s">
        <v>2487</v>
      </c>
      <c r="T43" s="143">
        <v>50</v>
      </c>
      <c r="U43" s="163"/>
      <c r="V43" s="136"/>
      <c r="W43" s="136"/>
      <c r="X43" s="143"/>
      <c r="Y43" s="131"/>
      <c r="Z43" s="136"/>
      <c r="AA43" s="136"/>
      <c r="AB43" s="143"/>
      <c r="AC43" s="131"/>
      <c r="AD43" s="133" t="s">
        <v>199</v>
      </c>
    </row>
    <row r="44" spans="2:35" ht="16.5" customHeight="1">
      <c r="B44" s="129" t="s">
        <v>150</v>
      </c>
      <c r="C44" s="136"/>
      <c r="D44" s="143"/>
      <c r="E44" s="131"/>
      <c r="F44" s="136"/>
      <c r="G44" s="136"/>
      <c r="H44" s="143"/>
      <c r="I44" s="131"/>
      <c r="J44" s="136"/>
      <c r="K44" s="136"/>
      <c r="L44" s="143"/>
      <c r="M44" s="131"/>
      <c r="N44" s="136"/>
      <c r="O44" s="136"/>
      <c r="P44" s="143"/>
      <c r="Q44" s="131"/>
      <c r="R44" s="136" t="s">
        <v>2488</v>
      </c>
      <c r="S44" s="307" t="s">
        <v>2489</v>
      </c>
      <c r="T44" s="143">
        <v>50</v>
      </c>
      <c r="U44" s="163"/>
      <c r="V44" s="136"/>
      <c r="W44" s="136"/>
      <c r="X44" s="143"/>
      <c r="Y44" s="131"/>
      <c r="Z44" s="136"/>
      <c r="AA44" s="136"/>
      <c r="AB44" s="143"/>
      <c r="AC44" s="131"/>
      <c r="AD44" s="170">
        <f>SUMIF(C9:Y9,E9,C51:Y51)</f>
        <v>0</v>
      </c>
    </row>
    <row r="45" spans="2:35" ht="16.5" customHeight="1">
      <c r="B45" s="129" t="s">
        <v>151</v>
      </c>
      <c r="C45" s="136"/>
      <c r="D45" s="143"/>
      <c r="E45" s="131"/>
      <c r="F45" s="136"/>
      <c r="G45" s="136"/>
      <c r="H45" s="143"/>
      <c r="I45" s="131"/>
      <c r="J45" s="136"/>
      <c r="K45" s="136"/>
      <c r="L45" s="143"/>
      <c r="M45" s="131"/>
      <c r="N45" s="136"/>
      <c r="O45" s="136"/>
      <c r="P45" s="143"/>
      <c r="Q45" s="131"/>
      <c r="R45" s="136" t="s">
        <v>2490</v>
      </c>
      <c r="S45" s="307" t="s">
        <v>2491</v>
      </c>
      <c r="T45" s="143">
        <v>400</v>
      </c>
      <c r="U45" s="163"/>
      <c r="V45" s="136"/>
      <c r="W45" s="136"/>
      <c r="X45" s="143"/>
      <c r="Y45" s="131"/>
      <c r="Z45" s="136"/>
      <c r="AA45" s="136"/>
      <c r="AB45" s="143"/>
      <c r="AC45" s="131"/>
      <c r="AD45" s="171" t="s">
        <v>2502</v>
      </c>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70">
        <f>AC51</f>
        <v>0</v>
      </c>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SUM(D40:D50)</f>
        <v>2450</v>
      </c>
      <c r="E51" s="150">
        <f>SUM(E40:E50)</f>
        <v>0</v>
      </c>
      <c r="F51" s="144">
        <f t="shared" ref="F51:Z51" si="0">SUM(F43:F50)</f>
        <v>0</v>
      </c>
      <c r="G51" s="144"/>
      <c r="H51" s="149">
        <f>SUM(H40:H50)</f>
        <v>800</v>
      </c>
      <c r="I51" s="150">
        <f>SUM(I40:I50)</f>
        <v>0</v>
      </c>
      <c r="J51" s="146">
        <f t="shared" si="0"/>
        <v>0</v>
      </c>
      <c r="K51" s="144"/>
      <c r="L51" s="149">
        <f>SUM(L40:L50)</f>
        <v>2650</v>
      </c>
      <c r="M51" s="150">
        <f>SUM(M40:M50)</f>
        <v>0</v>
      </c>
      <c r="N51" s="144">
        <f t="shared" si="0"/>
        <v>0</v>
      </c>
      <c r="O51" s="144"/>
      <c r="P51" s="149">
        <f>SUM(P40:P50)</f>
        <v>450</v>
      </c>
      <c r="Q51" s="150">
        <f>SUM(Q40:Q50)</f>
        <v>0</v>
      </c>
      <c r="R51" s="144">
        <f t="shared" si="0"/>
        <v>0</v>
      </c>
      <c r="S51" s="144"/>
      <c r="T51" s="149">
        <f>SUM(T40:T50)</f>
        <v>650</v>
      </c>
      <c r="U51" s="150">
        <f>SUM(U40:U50)</f>
        <v>0</v>
      </c>
      <c r="V51" s="144">
        <f t="shared" si="0"/>
        <v>0</v>
      </c>
      <c r="W51" s="144"/>
      <c r="X51" s="149">
        <f>SUM(X40:X50)</f>
        <v>0</v>
      </c>
      <c r="Y51" s="150">
        <f>SUM(Y40:Y50)</f>
        <v>0</v>
      </c>
      <c r="Z51" s="144">
        <f t="shared" si="0"/>
        <v>0</v>
      </c>
      <c r="AA51" s="144"/>
      <c r="AB51" s="149">
        <f>SUM(AB40:AB50)</f>
        <v>1600</v>
      </c>
      <c r="AC51" s="150">
        <f>SUM(AC40:AC50)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20">
    <cfRule type="expression" dxfId="39" priority="9" stopIfTrue="1">
      <formula>D20&lt;E20</formula>
    </cfRule>
    <cfRule type="expression" dxfId="38" priority="10" stopIfTrue="1">
      <formula>MOD(E20,50)&gt;0</formula>
    </cfRule>
  </conditionalFormatting>
  <conditionalFormatting sqref="E29">
    <cfRule type="expression" dxfId="37" priority="27" stopIfTrue="1">
      <formula>D29&lt;E29</formula>
    </cfRule>
    <cfRule type="expression" dxfId="36" priority="28" stopIfTrue="1">
      <formula>MOD(E29,50)&gt;0</formula>
    </cfRule>
  </conditionalFormatting>
  <conditionalFormatting sqref="E40:E42">
    <cfRule type="expression" dxfId="35" priority="56" stopIfTrue="1">
      <formula>MOD(E40,50)&gt;0</formula>
    </cfRule>
    <cfRule type="expression" dxfId="34" priority="55" stopIfTrue="1">
      <formula>D40&lt;E40</formula>
    </cfRule>
  </conditionalFormatting>
  <conditionalFormatting sqref="I20">
    <cfRule type="expression" dxfId="33" priority="11" stopIfTrue="1">
      <formula>H20&lt;I20</formula>
    </cfRule>
    <cfRule type="expression" dxfId="32" priority="12" stopIfTrue="1">
      <formula>MOD(I20,50)&gt;0</formula>
    </cfRule>
  </conditionalFormatting>
  <conditionalFormatting sqref="I29:I32">
    <cfRule type="expression" dxfId="31" priority="29" stopIfTrue="1">
      <formula>H29&lt;I29</formula>
    </cfRule>
    <cfRule type="expression" dxfId="30" priority="30" stopIfTrue="1">
      <formula>MOD(I29,50)&gt;0</formula>
    </cfRule>
  </conditionalFormatting>
  <conditionalFormatting sqref="I40:I41">
    <cfRule type="expression" dxfId="29" priority="62" stopIfTrue="1">
      <formula>MOD(I40,50)&gt;0</formula>
    </cfRule>
    <cfRule type="expression" dxfId="28" priority="61" stopIfTrue="1">
      <formula>H40&lt;I40</formula>
    </cfRule>
  </conditionalFormatting>
  <conditionalFormatting sqref="M11:M12">
    <cfRule type="expression" dxfId="27" priority="1" stopIfTrue="1">
      <formula>L11&lt;M11</formula>
    </cfRule>
    <cfRule type="expression" dxfId="26" priority="2" stopIfTrue="1">
      <formula>MOD(M11,50)&gt;0</formula>
    </cfRule>
  </conditionalFormatting>
  <conditionalFormatting sqref="M20:M21">
    <cfRule type="expression" dxfId="25" priority="13" stopIfTrue="1">
      <formula>L20&lt;M20</formula>
    </cfRule>
    <cfRule type="expression" dxfId="24" priority="14" stopIfTrue="1">
      <formula>MOD(M20,50)&gt;0</formula>
    </cfRule>
  </conditionalFormatting>
  <conditionalFormatting sqref="M29:M31">
    <cfRule type="expression" dxfId="23" priority="37" stopIfTrue="1">
      <formula>L29&lt;M29</formula>
    </cfRule>
    <cfRule type="expression" dxfId="22" priority="38" stopIfTrue="1">
      <formula>MOD(M29,50)&gt;0</formula>
    </cfRule>
  </conditionalFormatting>
  <conditionalFormatting sqref="M40:M42">
    <cfRule type="expression" dxfId="21" priority="65" stopIfTrue="1">
      <formula>L40&lt;M40</formula>
    </cfRule>
    <cfRule type="expression" dxfId="20" priority="66" stopIfTrue="1">
      <formula>MOD(M40,50)&gt;0</formula>
    </cfRule>
  </conditionalFormatting>
  <conditionalFormatting sqref="Q11:Q12">
    <cfRule type="expression" dxfId="19" priority="5" stopIfTrue="1">
      <formula>P11&lt;Q11</formula>
    </cfRule>
    <cfRule type="expression" dxfId="18" priority="6" stopIfTrue="1">
      <formula>MOD(Q11,50)&gt;0</formula>
    </cfRule>
  </conditionalFormatting>
  <conditionalFormatting sqref="Q20:Q21">
    <cfRule type="expression" dxfId="17" priority="17" stopIfTrue="1">
      <formula>P20&lt;Q20</formula>
    </cfRule>
    <cfRule type="expression" dxfId="16" priority="18" stopIfTrue="1">
      <formula>MOD(Q20,50)&gt;0</formula>
    </cfRule>
  </conditionalFormatting>
  <conditionalFormatting sqref="Q29:Q31">
    <cfRule type="expression" dxfId="15" priority="43" stopIfTrue="1">
      <formula>P29&lt;Q29</formula>
    </cfRule>
    <cfRule type="expression" dxfId="14" priority="44" stopIfTrue="1">
      <formula>MOD(Q29,50)&gt;0</formula>
    </cfRule>
  </conditionalFormatting>
  <conditionalFormatting sqref="Q40:Q41">
    <cfRule type="expression" dxfId="13" priority="71" stopIfTrue="1">
      <formula>P40&lt;Q40</formula>
    </cfRule>
    <cfRule type="expression" dxfId="12" priority="72" stopIfTrue="1">
      <formula>MOD(Q40,50)&gt;0</formula>
    </cfRule>
  </conditionalFormatting>
  <conditionalFormatting sqref="U20">
    <cfRule type="expression" dxfId="11" priority="22" stopIfTrue="1">
      <formula>MOD(U20,50)&gt;0</formula>
    </cfRule>
    <cfRule type="expression" dxfId="10" priority="21" stopIfTrue="1">
      <formula>T20&lt;U20</formula>
    </cfRule>
  </conditionalFormatting>
  <conditionalFormatting sqref="U29">
    <cfRule type="expression" dxfId="9" priority="49" stopIfTrue="1">
      <formula>T29&lt;U29</formula>
    </cfRule>
    <cfRule type="expression" dxfId="8" priority="50" stopIfTrue="1">
      <formula>MOD(U29,50)&gt;0</formula>
    </cfRule>
  </conditionalFormatting>
  <conditionalFormatting sqref="U40:U45">
    <cfRule type="expression" dxfId="7" priority="75" stopIfTrue="1">
      <formula>T40&lt;U40</formula>
    </cfRule>
    <cfRule type="expression" dxfId="6" priority="76" stopIfTrue="1">
      <formula>MOD(U40,50)&gt;0</formula>
    </cfRule>
  </conditionalFormatting>
  <conditionalFormatting sqref="AC20:AC21">
    <cfRule type="expression" dxfId="5" priority="24" stopIfTrue="1">
      <formula>MOD(AC20,50)&gt;0</formula>
    </cfRule>
    <cfRule type="expression" dxfId="4" priority="23" stopIfTrue="1">
      <formula>AB20&lt;AC20</formula>
    </cfRule>
  </conditionalFormatting>
  <conditionalFormatting sqref="AC29:AC30">
    <cfRule type="expression" dxfId="3" priority="51" stopIfTrue="1">
      <formula>AB29&lt;AC29</formula>
    </cfRule>
    <cfRule type="expression" dxfId="2" priority="52" stopIfTrue="1">
      <formula>MOD(AC29,50)&gt;0</formula>
    </cfRule>
  </conditionalFormatting>
  <conditionalFormatting sqref="AC40:AC41">
    <cfRule type="expression" dxfId="1" priority="87" stopIfTrue="1">
      <formula>AB40&lt;AC40</formula>
    </cfRule>
    <cfRule type="expression" dxfId="0" priority="88" stopIfTrue="1">
      <formula>MOD(AC40,50)&gt;0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0:AC41 U40:U45 Q40:Q41 M40:M42 I40:I41 E40:E42 AC29:AC30 U29 Q29:Q31 M29:M31 I29:I32 E29 AC20:AC21 U20 Q20:Q21 M20:M21 I20 E20 Q11:Q12 M11:M12" xr:uid="{00000000-0002-0000-1A00-000000000000}">
      <formula1>NOT(OR(D11&lt;E11,MOD(E11,50)&gt;0))</formula1>
    </dataValidation>
  </dataValidations>
  <hyperlinks>
    <hyperlink ref="C3" location="一番最初に入力して下さい!E7" tooltip="入力シートへ" display="一番最初に入力して下さい!E7" xr:uid="{00000000-0004-0000-1A00-000000000000}"/>
    <hyperlink ref="C5" location="一番最初に入力して下さい!E8" tooltip="入力シートへ" display="一番最初に入力して下さい!E8" xr:uid="{00000000-0004-0000-1A00-000001000000}"/>
    <hyperlink ref="I3" location="一番最初に入力して下さい!E5" tooltip="入力シートへ" display="一番最初に入力して下さい!E5" xr:uid="{00000000-0004-0000-1A00-000002000000}"/>
    <hyperlink ref="P3" location="一番最初に入力して下さい!E9" tooltip="入力シートへ" display="一番最初に入力して下さい!E9" xr:uid="{00000000-0004-0000-1A00-000003000000}"/>
    <hyperlink ref="I5" location="一番最初に入力して下さい!E11" tooltip="入力シートへ" display="一番最初に入力して下さい!E11" xr:uid="{00000000-0004-0000-1A00-000004000000}"/>
    <hyperlink ref="O5" location="一番最初に入力して下さい!E12" tooltip="入力シートへ" display="一番最初に入力して下さい!E12" xr:uid="{00000000-0004-0000-1A00-000005000000}"/>
    <hyperlink ref="S5" location="一番最初に入力して下さい!E13" tooltip="入力シートへ" display="一番最初に入力して下さい!E13" xr:uid="{00000000-0004-0000-1A00-000006000000}"/>
    <hyperlink ref="C10" location="大阪府総部数合計表!B43" tooltip="集計シートへ" display="大阪府総部数合計表!B43" xr:uid="{00000000-0004-0000-1A00-000047000000}"/>
    <hyperlink ref="C19" location="大阪府総部数合計表!B44" tooltip="集計シートへ" display="大阪府総部数合計表!B44" xr:uid="{00000000-0004-0000-1A00-000048000000}"/>
    <hyperlink ref="C28" location="大阪府総部数合計表!B45" tooltip="集計シートへ" display="大阪府総部数合計表!B45" xr:uid="{00000000-0004-0000-1A00-000049000000}"/>
    <hyperlink ref="C39" location="大阪府総部数合計表!B46" tooltip="集計シートへ" display="大阪府総部数合計表!B46" xr:uid="{00000000-0004-0000-1A00-00004A000000}"/>
  </hyperlinks>
  <printOptions horizontalCentered="1" verticalCentered="1"/>
  <pageMargins left="0" right="0" top="0" bottom="0" header="0" footer="0"/>
  <pageSetup paperSize="9" scale="65"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tabColor rgb="FF6DFFAF"/>
    <pageSetUpPr fitToPage="1"/>
  </sheetPr>
  <dimension ref="B1:S54"/>
  <sheetViews>
    <sheetView showGridLines="0" zoomScale="85" zoomScaleNormal="85" workbookViewId="0">
      <selection activeCell="W23" sqref="W23"/>
    </sheetView>
  </sheetViews>
  <sheetFormatPr defaultColWidth="9" defaultRowHeight="13.5"/>
  <cols>
    <col min="1" max="1" width="2.625" style="37" customWidth="1"/>
    <col min="2" max="2" width="13.75" style="37" customWidth="1"/>
    <col min="3" max="16" width="11.375" style="37" customWidth="1"/>
    <col min="17" max="17" width="1.375" style="37" customWidth="1"/>
    <col min="18" max="19" width="11.375" style="37" customWidth="1"/>
    <col min="20" max="16384" width="9" style="37"/>
  </cols>
  <sheetData>
    <row r="1" spans="2:19" s="31" customFormat="1" ht="23.25" customHeight="1">
      <c r="B1" s="213" t="s">
        <v>92</v>
      </c>
      <c r="C1" s="213"/>
      <c r="D1" s="213"/>
      <c r="E1" s="213"/>
      <c r="F1" s="213"/>
      <c r="G1" s="213"/>
      <c r="H1" s="213"/>
      <c r="I1" s="213"/>
      <c r="J1" s="213"/>
      <c r="K1" s="213"/>
      <c r="L1" s="213"/>
      <c r="M1" s="213"/>
      <c r="N1" s="213"/>
      <c r="O1" s="213"/>
      <c r="P1" s="213"/>
      <c r="Q1" s="30"/>
    </row>
    <row r="2" spans="2:19" s="31" customFormat="1" ht="12" customHeight="1">
      <c r="B2" s="32"/>
      <c r="C2" s="32"/>
      <c r="D2" s="32"/>
      <c r="E2" s="32"/>
      <c r="F2" s="32"/>
      <c r="G2" s="32"/>
      <c r="H2" s="32"/>
      <c r="I2" s="32"/>
      <c r="J2" s="32"/>
      <c r="K2" s="32"/>
      <c r="L2" s="32"/>
      <c r="M2" s="32"/>
      <c r="N2" s="32"/>
    </row>
    <row r="3" spans="2:19" ht="14.25" customHeight="1">
      <c r="B3" s="244" t="s">
        <v>93</v>
      </c>
      <c r="C3" s="246" t="s">
        <v>54</v>
      </c>
      <c r="D3" s="247"/>
      <c r="E3" s="246" t="s">
        <v>55</v>
      </c>
      <c r="F3" s="247"/>
      <c r="G3" s="246" t="s">
        <v>56</v>
      </c>
      <c r="H3" s="247"/>
      <c r="I3" s="246" t="s">
        <v>57</v>
      </c>
      <c r="J3" s="247"/>
      <c r="K3" s="248" t="s">
        <v>58</v>
      </c>
      <c r="L3" s="249"/>
      <c r="M3" s="248"/>
      <c r="N3" s="249"/>
      <c r="O3" s="248" t="s">
        <v>59</v>
      </c>
      <c r="P3" s="249"/>
      <c r="Q3" s="71"/>
      <c r="R3" s="248" t="s">
        <v>2499</v>
      </c>
      <c r="S3" s="249"/>
    </row>
    <row r="4" spans="2:19" ht="14.25" customHeight="1">
      <c r="B4" s="245"/>
      <c r="C4" s="72" t="s">
        <v>60</v>
      </c>
      <c r="D4" s="73" t="s">
        <v>61</v>
      </c>
      <c r="E4" s="72" t="s">
        <v>60</v>
      </c>
      <c r="F4" s="73" t="s">
        <v>61</v>
      </c>
      <c r="G4" s="72" t="s">
        <v>60</v>
      </c>
      <c r="H4" s="73" t="s">
        <v>61</v>
      </c>
      <c r="I4" s="72" t="s">
        <v>60</v>
      </c>
      <c r="J4" s="73" t="s">
        <v>61</v>
      </c>
      <c r="K4" s="72" t="s">
        <v>60</v>
      </c>
      <c r="L4" s="73" t="s">
        <v>61</v>
      </c>
      <c r="M4" s="72" t="s">
        <v>60</v>
      </c>
      <c r="N4" s="73" t="s">
        <v>61</v>
      </c>
      <c r="O4" s="72" t="s">
        <v>60</v>
      </c>
      <c r="P4" s="74" t="s">
        <v>61</v>
      </c>
      <c r="Q4" s="75"/>
      <c r="R4" s="72" t="s">
        <v>60</v>
      </c>
      <c r="S4" s="73" t="s">
        <v>61</v>
      </c>
    </row>
    <row r="5" spans="2:19" ht="14.25" customHeight="1">
      <c r="B5" s="180" t="s">
        <v>94</v>
      </c>
      <c r="C5" s="76">
        <f>豊中市・吹田市!D31</f>
        <v>20900</v>
      </c>
      <c r="D5" s="77">
        <f>豊中市・吹田市!E31</f>
        <v>0</v>
      </c>
      <c r="E5" s="41">
        <f>豊中市・吹田市!H31</f>
        <v>16300</v>
      </c>
      <c r="F5" s="77">
        <f>豊中市・吹田市!I31</f>
        <v>0</v>
      </c>
      <c r="G5" s="41">
        <f>豊中市・吹田市!L31</f>
        <v>28000</v>
      </c>
      <c r="H5" s="77">
        <f>豊中市・吹田市!M31</f>
        <v>0</v>
      </c>
      <c r="I5" s="41">
        <f>豊中市・吹田市!P31</f>
        <v>8050</v>
      </c>
      <c r="J5" s="77">
        <f>豊中市・吹田市!Q31</f>
        <v>0</v>
      </c>
      <c r="K5" s="41">
        <f>豊中市・吹田市!T31</f>
        <v>7550</v>
      </c>
      <c r="L5" s="77">
        <f>豊中市・吹田市!U31</f>
        <v>0</v>
      </c>
      <c r="M5" s="41">
        <f>豊中市・吹田市!X31</f>
        <v>0</v>
      </c>
      <c r="N5" s="77">
        <f>豊中市・吹田市!Y31</f>
        <v>0</v>
      </c>
      <c r="O5" s="41">
        <f>SUMIF($C$4:$N$4,O$4,$C5:$N5)</f>
        <v>80800</v>
      </c>
      <c r="P5" s="42">
        <f t="shared" ref="P5:P47" si="0">SUMIF($C$4:$N$4,P$4,$C5:$N5)</f>
        <v>0</v>
      </c>
      <c r="Q5" s="78"/>
      <c r="R5" s="79">
        <f>豊中市・吹田市!AB31</f>
        <v>28150</v>
      </c>
      <c r="S5" s="42">
        <f>豊中市・吹田市!AC31</f>
        <v>0</v>
      </c>
    </row>
    <row r="6" spans="2:19" ht="14.25" customHeight="1">
      <c r="B6" s="181" t="s">
        <v>95</v>
      </c>
      <c r="C6" s="80">
        <f>豊中市・吹田市!D51</f>
        <v>22500</v>
      </c>
      <c r="D6" s="55">
        <f>豊中市・吹田市!E51</f>
        <v>0</v>
      </c>
      <c r="E6" s="47">
        <f>豊中市・吹田市!H51</f>
        <v>12300</v>
      </c>
      <c r="F6" s="55">
        <f>豊中市・吹田市!I51</f>
        <v>0</v>
      </c>
      <c r="G6" s="47">
        <f>豊中市・吹田市!L51</f>
        <v>21700</v>
      </c>
      <c r="H6" s="55">
        <f>豊中市・吹田市!M51</f>
        <v>0</v>
      </c>
      <c r="I6" s="47">
        <f>豊中市・吹田市!P51</f>
        <v>8000</v>
      </c>
      <c r="J6" s="55">
        <f>豊中市・吹田市!Q51</f>
        <v>0</v>
      </c>
      <c r="K6" s="47">
        <f>豊中市・吹田市!T51</f>
        <v>7850</v>
      </c>
      <c r="L6" s="55">
        <f>豊中市・吹田市!U51</f>
        <v>0</v>
      </c>
      <c r="M6" s="47">
        <f>豊中市・吹田市!X51</f>
        <v>0</v>
      </c>
      <c r="N6" s="55">
        <f>豊中市・吹田市!Y51</f>
        <v>0</v>
      </c>
      <c r="O6" s="47">
        <f t="shared" ref="O6:O47" si="1">SUMIF($C$4:$N$4,O$4,$C6:$N6)</f>
        <v>72350</v>
      </c>
      <c r="P6" s="48">
        <f t="shared" si="0"/>
        <v>0</v>
      </c>
      <c r="Q6" s="78"/>
      <c r="R6" s="81">
        <f>豊中市・吹田市!AB51</f>
        <v>27800</v>
      </c>
      <c r="S6" s="48">
        <f>豊中市・吹田市!AC51</f>
        <v>0</v>
      </c>
    </row>
    <row r="7" spans="2:19" ht="14.25" customHeight="1">
      <c r="B7" s="181" t="s">
        <v>96</v>
      </c>
      <c r="C7" s="80">
        <f>茨木市・高槻市・三島郡!D25</f>
        <v>10400</v>
      </c>
      <c r="D7" s="55">
        <f>茨木市・高槻市・三島郡!E25</f>
        <v>0</v>
      </c>
      <c r="E7" s="47">
        <f>茨木市・高槻市・三島郡!H25</f>
        <v>12750</v>
      </c>
      <c r="F7" s="55">
        <f>茨木市・高槻市・三島郡!I25</f>
        <v>0</v>
      </c>
      <c r="G7" s="47">
        <f>茨木市・高槻市・三島郡!L25</f>
        <v>18100</v>
      </c>
      <c r="H7" s="55">
        <f>茨木市・高槻市・三島郡!M25</f>
        <v>0</v>
      </c>
      <c r="I7" s="47">
        <f>茨木市・高槻市・三島郡!P25</f>
        <v>6800</v>
      </c>
      <c r="J7" s="55">
        <f>茨木市・高槻市・三島郡!Q25</f>
        <v>0</v>
      </c>
      <c r="K7" s="47">
        <f>茨木市・高槻市・三島郡!T25</f>
        <v>3850</v>
      </c>
      <c r="L7" s="55">
        <f>茨木市・高槻市・三島郡!U25</f>
        <v>0</v>
      </c>
      <c r="M7" s="47">
        <f>茨木市・高槻市・三島郡!X25</f>
        <v>0</v>
      </c>
      <c r="N7" s="55">
        <f>茨木市・高槻市・三島郡!Y25</f>
        <v>0</v>
      </c>
      <c r="O7" s="47">
        <f t="shared" si="1"/>
        <v>51900</v>
      </c>
      <c r="P7" s="48">
        <f t="shared" si="0"/>
        <v>0</v>
      </c>
      <c r="Q7" s="78"/>
      <c r="R7" s="82">
        <f>茨木市・高槻市・三島郡!AB25</f>
        <v>16100</v>
      </c>
      <c r="S7" s="48">
        <f>茨木市・高槻市・三島郡!AC25</f>
        <v>0</v>
      </c>
    </row>
    <row r="8" spans="2:19" ht="14.25" customHeight="1">
      <c r="B8" s="181" t="s">
        <v>97</v>
      </c>
      <c r="C8" s="80">
        <f>茨木市・高槻市・三島郡!D45</f>
        <v>20050</v>
      </c>
      <c r="D8" s="55">
        <f>茨木市・高槻市・三島郡!E45</f>
        <v>0</v>
      </c>
      <c r="E8" s="47">
        <f>茨木市・高槻市・三島郡!H45</f>
        <v>17200</v>
      </c>
      <c r="F8" s="55">
        <f>茨木市・高槻市・三島郡!I45</f>
        <v>0</v>
      </c>
      <c r="G8" s="47">
        <f>茨木市・高槻市・三島郡!L45</f>
        <v>27850</v>
      </c>
      <c r="H8" s="55">
        <f>茨木市・高槻市・三島郡!M45</f>
        <v>0</v>
      </c>
      <c r="I8" s="47">
        <f>茨木市・高槻市・三島郡!P45</f>
        <v>10550</v>
      </c>
      <c r="J8" s="55">
        <f>茨木市・高槻市・三島郡!Q45</f>
        <v>0</v>
      </c>
      <c r="K8" s="47">
        <f>茨木市・高槻市・三島郡!T45</f>
        <v>5350</v>
      </c>
      <c r="L8" s="55">
        <f>茨木市・高槻市・三島郡!U45</f>
        <v>0</v>
      </c>
      <c r="M8" s="47">
        <f>茨木市・高槻市・三島郡!X45</f>
        <v>0</v>
      </c>
      <c r="N8" s="55">
        <f>茨木市・高槻市・三島郡!Y45</f>
        <v>0</v>
      </c>
      <c r="O8" s="47">
        <f t="shared" si="1"/>
        <v>81000</v>
      </c>
      <c r="P8" s="48">
        <f t="shared" si="0"/>
        <v>0</v>
      </c>
      <c r="Q8" s="78"/>
      <c r="R8" s="82">
        <f>茨木市・高槻市・三島郡!AB45</f>
        <v>23850</v>
      </c>
      <c r="S8" s="48">
        <f>茨木市・高槻市・三島郡!AC45</f>
        <v>0</v>
      </c>
    </row>
    <row r="9" spans="2:19" ht="14.25" customHeight="1">
      <c r="B9" s="181" t="s">
        <v>98</v>
      </c>
      <c r="C9" s="80">
        <f>茨木市・高槻市・三島郡!D51</f>
        <v>3500</v>
      </c>
      <c r="D9" s="55">
        <f>茨木市・高槻市・三島郡!E51</f>
        <v>0</v>
      </c>
      <c r="E9" s="47">
        <f>茨木市・高槻市・三島郡!H51</f>
        <v>0</v>
      </c>
      <c r="F9" s="55">
        <f>茨木市・高槻市・三島郡!I51</f>
        <v>0</v>
      </c>
      <c r="G9" s="47">
        <f>茨木市・高槻市・三島郡!L51</f>
        <v>0</v>
      </c>
      <c r="H9" s="55">
        <f>茨木市・高槻市・三島郡!M51</f>
        <v>0</v>
      </c>
      <c r="I9" s="47">
        <f>茨木市・高槻市・三島郡!P51</f>
        <v>400</v>
      </c>
      <c r="J9" s="55">
        <f>茨木市・高槻市・三島郡!Q51</f>
        <v>0</v>
      </c>
      <c r="K9" s="47">
        <f>茨木市・高槻市・三島郡!T51</f>
        <v>800</v>
      </c>
      <c r="L9" s="55">
        <f>茨木市・高槻市・三島郡!U51</f>
        <v>0</v>
      </c>
      <c r="M9" s="47">
        <f>茨木市・高槻市・三島郡!X51</f>
        <v>0</v>
      </c>
      <c r="N9" s="55">
        <f>茨木市・高槻市・三島郡!Y51</f>
        <v>0</v>
      </c>
      <c r="O9" s="47">
        <f t="shared" si="1"/>
        <v>4700</v>
      </c>
      <c r="P9" s="48">
        <f t="shared" si="0"/>
        <v>0</v>
      </c>
      <c r="Q9" s="78"/>
      <c r="R9" s="82">
        <f>茨木市・高槻市・三島郡!AB51</f>
        <v>3500</v>
      </c>
      <c r="S9" s="48">
        <f>茨木市・高槻市・三島郡!AC51</f>
        <v>0</v>
      </c>
    </row>
    <row r="10" spans="2:19" ht="14.25" customHeight="1">
      <c r="B10" s="181" t="s">
        <v>99</v>
      </c>
      <c r="C10" s="80">
        <f>池田市・摂津市・箕面市!D18</f>
        <v>4300</v>
      </c>
      <c r="D10" s="55">
        <f>池田市・摂津市・箕面市!E18</f>
        <v>0</v>
      </c>
      <c r="E10" s="47">
        <f>池田市・摂津市・箕面市!H18</f>
        <v>2200</v>
      </c>
      <c r="F10" s="55">
        <f>池田市・摂津市・箕面市!I18</f>
        <v>0</v>
      </c>
      <c r="G10" s="47">
        <f>池田市・摂津市・箕面市!L18</f>
        <v>7850</v>
      </c>
      <c r="H10" s="55">
        <f>池田市・摂津市・箕面市!M18</f>
        <v>0</v>
      </c>
      <c r="I10" s="47">
        <f>池田市・摂津市・箕面市!P18</f>
        <v>1750</v>
      </c>
      <c r="J10" s="55">
        <f>池田市・摂津市・箕面市!Q18</f>
        <v>0</v>
      </c>
      <c r="K10" s="47">
        <f>池田市・摂津市・箕面市!T18</f>
        <v>1100</v>
      </c>
      <c r="L10" s="55">
        <f>池田市・摂津市・箕面市!U18</f>
        <v>0</v>
      </c>
      <c r="M10" s="47">
        <f>池田市・摂津市・箕面市!X18</f>
        <v>0</v>
      </c>
      <c r="N10" s="55">
        <f>池田市・摂津市・箕面市!Y18</f>
        <v>0</v>
      </c>
      <c r="O10" s="47">
        <f t="shared" si="1"/>
        <v>17200</v>
      </c>
      <c r="P10" s="48">
        <f t="shared" si="0"/>
        <v>0</v>
      </c>
      <c r="Q10" s="78"/>
      <c r="R10" s="81">
        <f>池田市・摂津市・箕面市!AB18</f>
        <v>5500</v>
      </c>
      <c r="S10" s="48">
        <f>池田市・摂津市・箕面市!AC18</f>
        <v>0</v>
      </c>
    </row>
    <row r="11" spans="2:19" ht="14.25" customHeight="1">
      <c r="B11" s="181" t="s">
        <v>100</v>
      </c>
      <c r="C11" s="80">
        <f>池田市・摂津市・箕面市!D33</f>
        <v>3450</v>
      </c>
      <c r="D11" s="55">
        <f>池田市・摂津市・箕面市!E33</f>
        <v>0</v>
      </c>
      <c r="E11" s="47">
        <f>池田市・摂津市・箕面市!H33</f>
        <v>6250</v>
      </c>
      <c r="F11" s="55">
        <f>池田市・摂津市・箕面市!I33</f>
        <v>0</v>
      </c>
      <c r="G11" s="47">
        <f>池田市・摂津市・箕面市!L33</f>
        <v>5750</v>
      </c>
      <c r="H11" s="55">
        <f>池田市・摂津市・箕面市!M33</f>
        <v>0</v>
      </c>
      <c r="I11" s="47">
        <f>池田市・摂津市・箕面市!P33</f>
        <v>3750</v>
      </c>
      <c r="J11" s="55">
        <f>池田市・摂津市・箕面市!Q33</f>
        <v>0</v>
      </c>
      <c r="K11" s="47">
        <f>池田市・摂津市・箕面市!T33</f>
        <v>1750</v>
      </c>
      <c r="L11" s="55">
        <f>池田市・摂津市・箕面市!U33</f>
        <v>0</v>
      </c>
      <c r="M11" s="47">
        <f>池田市・摂津市・箕面市!X33</f>
        <v>0</v>
      </c>
      <c r="N11" s="55">
        <f>池田市・摂津市・箕面市!Y33</f>
        <v>0</v>
      </c>
      <c r="O11" s="47">
        <f t="shared" si="1"/>
        <v>20950</v>
      </c>
      <c r="P11" s="48">
        <f t="shared" si="0"/>
        <v>0</v>
      </c>
      <c r="Q11" s="78"/>
      <c r="R11" s="81">
        <f>池田市・摂津市・箕面市!AB33</f>
        <v>8300</v>
      </c>
      <c r="S11" s="48">
        <f>池田市・摂津市・箕面市!AC33</f>
        <v>0</v>
      </c>
    </row>
    <row r="12" spans="2:19" ht="14.25" customHeight="1">
      <c r="B12" s="181" t="s">
        <v>101</v>
      </c>
      <c r="C12" s="80">
        <f>池田市・摂津市・箕面市!D51</f>
        <v>10350</v>
      </c>
      <c r="D12" s="55">
        <f>池田市・摂津市・箕面市!E51</f>
        <v>0</v>
      </c>
      <c r="E12" s="47">
        <f>池田市・摂津市・箕面市!H51</f>
        <v>5700</v>
      </c>
      <c r="F12" s="55">
        <f>池田市・摂津市・箕面市!I51</f>
        <v>0</v>
      </c>
      <c r="G12" s="47">
        <f>池田市・摂津市・箕面市!L51</f>
        <v>9300</v>
      </c>
      <c r="H12" s="55">
        <f>池田市・摂津市・箕面市!M51</f>
        <v>0</v>
      </c>
      <c r="I12" s="47">
        <f>池田市・摂津市・箕面市!P51</f>
        <v>2500</v>
      </c>
      <c r="J12" s="55">
        <f>池田市・摂津市・箕面市!Q51</f>
        <v>0</v>
      </c>
      <c r="K12" s="47">
        <f>池田市・摂津市・箕面市!T51</f>
        <v>2950</v>
      </c>
      <c r="L12" s="55">
        <f>池田市・摂津市・箕面市!U51</f>
        <v>0</v>
      </c>
      <c r="M12" s="47">
        <f>池田市・摂津市・箕面市!X51</f>
        <v>0</v>
      </c>
      <c r="N12" s="55">
        <f>池田市・摂津市・箕面市!Y51</f>
        <v>0</v>
      </c>
      <c r="O12" s="47">
        <f t="shared" si="1"/>
        <v>30800</v>
      </c>
      <c r="P12" s="48">
        <f t="shared" si="0"/>
        <v>0</v>
      </c>
      <c r="Q12" s="78"/>
      <c r="R12" s="81">
        <f>池田市・摂津市・箕面市!AB51</f>
        <v>12400</v>
      </c>
      <c r="S12" s="48">
        <f>池田市・摂津市・箕面市!AC51</f>
        <v>0</v>
      </c>
    </row>
    <row r="13" spans="2:19" ht="14.25" customHeight="1">
      <c r="B13" s="181" t="s">
        <v>102</v>
      </c>
      <c r="C13" s="80">
        <f>枚方市・寝屋川市!D31</f>
        <v>18800</v>
      </c>
      <c r="D13" s="55">
        <f>枚方市・寝屋川市!E31</f>
        <v>0</v>
      </c>
      <c r="E13" s="47">
        <f>枚方市・寝屋川市!H31</f>
        <v>18050</v>
      </c>
      <c r="F13" s="55">
        <f>枚方市・寝屋川市!I31</f>
        <v>0</v>
      </c>
      <c r="G13" s="47">
        <f>枚方市・寝屋川市!L31</f>
        <v>37300</v>
      </c>
      <c r="H13" s="55">
        <f>枚方市・寝屋川市!M31</f>
        <v>0</v>
      </c>
      <c r="I13" s="47">
        <f>枚方市・寝屋川市!P31</f>
        <v>10000</v>
      </c>
      <c r="J13" s="55">
        <f>枚方市・寝屋川市!Q31</f>
        <v>0</v>
      </c>
      <c r="K13" s="47">
        <f>枚方市・寝屋川市!T31</f>
        <v>5250</v>
      </c>
      <c r="L13" s="55">
        <f>枚方市・寝屋川市!U31</f>
        <v>0</v>
      </c>
      <c r="M13" s="47">
        <f>枚方市・寝屋川市!X31</f>
        <v>0</v>
      </c>
      <c r="N13" s="55">
        <f>枚方市・寝屋川市!Y31</f>
        <v>0</v>
      </c>
      <c r="O13" s="47">
        <f t="shared" si="1"/>
        <v>89400</v>
      </c>
      <c r="P13" s="48">
        <f t="shared" si="0"/>
        <v>0</v>
      </c>
      <c r="Q13" s="78"/>
      <c r="R13" s="81">
        <f>枚方市・寝屋川市!AB31</f>
        <v>17900</v>
      </c>
      <c r="S13" s="48">
        <f>枚方市・寝屋川市!AC31</f>
        <v>0</v>
      </c>
    </row>
    <row r="14" spans="2:19" ht="14.25" customHeight="1">
      <c r="B14" s="181" t="s">
        <v>103</v>
      </c>
      <c r="C14" s="80">
        <f>枚方市・寝屋川市!D51</f>
        <v>8350</v>
      </c>
      <c r="D14" s="55">
        <f>枚方市・寝屋川市!E51</f>
        <v>0</v>
      </c>
      <c r="E14" s="47">
        <f>枚方市・寝屋川市!H51</f>
        <v>8850</v>
      </c>
      <c r="F14" s="55">
        <f>枚方市・寝屋川市!I51</f>
        <v>0</v>
      </c>
      <c r="G14" s="47">
        <f>枚方市・寝屋川市!L51</f>
        <v>18350</v>
      </c>
      <c r="H14" s="55">
        <f>枚方市・寝屋川市!M51</f>
        <v>0</v>
      </c>
      <c r="I14" s="47">
        <f>枚方市・寝屋川市!P51</f>
        <v>7550</v>
      </c>
      <c r="J14" s="55">
        <f>枚方市・寝屋川市!Q51</f>
        <v>0</v>
      </c>
      <c r="K14" s="47">
        <f>枚方市・寝屋川市!T51</f>
        <v>1950</v>
      </c>
      <c r="L14" s="55">
        <f>枚方市・寝屋川市!U51</f>
        <v>0</v>
      </c>
      <c r="M14" s="47">
        <f>枚方市・寝屋川市!X51</f>
        <v>0</v>
      </c>
      <c r="N14" s="55">
        <f>枚方市・寝屋川市!Y51</f>
        <v>0</v>
      </c>
      <c r="O14" s="47">
        <f t="shared" si="1"/>
        <v>45050</v>
      </c>
      <c r="P14" s="48">
        <f t="shared" si="0"/>
        <v>0</v>
      </c>
      <c r="Q14" s="78"/>
      <c r="R14" s="81">
        <f>枚方市・寝屋川市!AB51</f>
        <v>14150</v>
      </c>
      <c r="S14" s="48">
        <f>枚方市・寝屋川市!AC51</f>
        <v>0</v>
      </c>
    </row>
    <row r="15" spans="2:19" ht="14.25" customHeight="1">
      <c r="B15" s="181" t="s">
        <v>104</v>
      </c>
      <c r="C15" s="80">
        <f>門真市・守口市・交野市・四条畷市!D20</f>
        <v>2350</v>
      </c>
      <c r="D15" s="55">
        <f>門真市・守口市・交野市・四条畷市!E20</f>
        <v>0</v>
      </c>
      <c r="E15" s="47">
        <f>門真市・守口市・交野市・四条畷市!H20</f>
        <v>3650</v>
      </c>
      <c r="F15" s="55">
        <f>門真市・守口市・交野市・四条畷市!I20</f>
        <v>0</v>
      </c>
      <c r="G15" s="47">
        <f>門真市・守口市・交野市・四条畷市!L20</f>
        <v>9750</v>
      </c>
      <c r="H15" s="55">
        <f>門真市・守口市・交野市・四条畷市!M20</f>
        <v>0</v>
      </c>
      <c r="I15" s="47">
        <f>門真市・守口市・交野市・四条畷市!P20</f>
        <v>3200</v>
      </c>
      <c r="J15" s="55">
        <f>門真市・守口市・交野市・四条畷市!Q20</f>
        <v>0</v>
      </c>
      <c r="K15" s="47">
        <f>門真市・守口市・交野市・四条畷市!T20</f>
        <v>650</v>
      </c>
      <c r="L15" s="55">
        <f>門真市・守口市・交野市・四条畷市!U20</f>
        <v>0</v>
      </c>
      <c r="M15" s="47">
        <f>門真市・守口市・交野市・四条畷市!X20</f>
        <v>0</v>
      </c>
      <c r="N15" s="55">
        <f>門真市・守口市・交野市・四条畷市!Y20</f>
        <v>0</v>
      </c>
      <c r="O15" s="47">
        <f t="shared" si="1"/>
        <v>19600</v>
      </c>
      <c r="P15" s="48">
        <f t="shared" si="0"/>
        <v>0</v>
      </c>
      <c r="Q15" s="78"/>
      <c r="R15" s="81">
        <f>門真市・守口市・交野市・四条畷市!AB20</f>
        <v>5400</v>
      </c>
      <c r="S15" s="48">
        <f>門真市・守口市・交野市・四条畷市!AC20</f>
        <v>0</v>
      </c>
    </row>
    <row r="16" spans="2:19" ht="14.25" customHeight="1">
      <c r="B16" s="181" t="s">
        <v>105</v>
      </c>
      <c r="C16" s="80">
        <f>門真市・守口市・交野市・四条畷市!D32</f>
        <v>5150</v>
      </c>
      <c r="D16" s="55">
        <f>門真市・守口市・交野市・四条畷市!E32</f>
        <v>0</v>
      </c>
      <c r="E16" s="47">
        <f>門真市・守口市・交野市・四条畷市!H32</f>
        <v>5450</v>
      </c>
      <c r="F16" s="55">
        <f>門真市・守口市・交野市・四条畷市!I32</f>
        <v>0</v>
      </c>
      <c r="G16" s="47">
        <f>門真市・守口市・交野市・四条畷市!L32</f>
        <v>7700</v>
      </c>
      <c r="H16" s="55">
        <f>門真市・守口市・交野市・四条畷市!M32</f>
        <v>0</v>
      </c>
      <c r="I16" s="47">
        <f>門真市・守口市・交野市・四条畷市!P32</f>
        <v>4600</v>
      </c>
      <c r="J16" s="55">
        <f>門真市・守口市・交野市・四条畷市!Q32</f>
        <v>0</v>
      </c>
      <c r="K16" s="47">
        <f>門真市・守口市・交野市・四条畷市!T32</f>
        <v>1300</v>
      </c>
      <c r="L16" s="55">
        <f>門真市・守口市・交野市・四条畷市!U32</f>
        <v>0</v>
      </c>
      <c r="M16" s="47">
        <f>門真市・守口市・交野市・四条畷市!X32</f>
        <v>0</v>
      </c>
      <c r="N16" s="55">
        <f>門真市・守口市・交野市・四条畷市!Y32</f>
        <v>0</v>
      </c>
      <c r="O16" s="47">
        <f t="shared" si="1"/>
        <v>24200</v>
      </c>
      <c r="P16" s="48">
        <f t="shared" si="0"/>
        <v>0</v>
      </c>
      <c r="Q16" s="78"/>
      <c r="R16" s="81">
        <f>門真市・守口市・交野市・四条畷市!AB32</f>
        <v>12050</v>
      </c>
      <c r="S16" s="48">
        <f>門真市・守口市・交野市・四条畷市!AC32</f>
        <v>0</v>
      </c>
    </row>
    <row r="17" spans="2:19" ht="14.25" customHeight="1">
      <c r="B17" s="181" t="s">
        <v>106</v>
      </c>
      <c r="C17" s="80">
        <f>門真市・守口市・交野市・四条畷市!D41</f>
        <v>3850</v>
      </c>
      <c r="D17" s="55">
        <f>門真市・守口市・交野市・四条畷市!E41</f>
        <v>0</v>
      </c>
      <c r="E17" s="47">
        <f>門真市・守口市・交野市・四条畷市!H41</f>
        <v>2450</v>
      </c>
      <c r="F17" s="55">
        <f>門真市・守口市・交野市・四条畷市!I41</f>
        <v>0</v>
      </c>
      <c r="G17" s="47">
        <f>門真市・守口市・交野市・四条畷市!L41</f>
        <v>4300</v>
      </c>
      <c r="H17" s="55">
        <f>門真市・守口市・交野市・四条畷市!M41</f>
        <v>0</v>
      </c>
      <c r="I17" s="47">
        <f>門真市・守口市・交野市・四条畷市!P41</f>
        <v>1950</v>
      </c>
      <c r="J17" s="55">
        <f>門真市・守口市・交野市・四条畷市!Q41</f>
        <v>0</v>
      </c>
      <c r="K17" s="47">
        <f>門真市・守口市・交野市・四条畷市!T41</f>
        <v>1000</v>
      </c>
      <c r="L17" s="55">
        <f>門真市・守口市・交野市・四条畷市!U41</f>
        <v>0</v>
      </c>
      <c r="M17" s="47">
        <f>門真市・守口市・交野市・四条畷市!X41</f>
        <v>0</v>
      </c>
      <c r="N17" s="55">
        <f>門真市・守口市・交野市・四条畷市!Y41</f>
        <v>0</v>
      </c>
      <c r="O17" s="47">
        <f t="shared" si="1"/>
        <v>13550</v>
      </c>
      <c r="P17" s="48">
        <f t="shared" si="0"/>
        <v>0</v>
      </c>
      <c r="Q17" s="78"/>
      <c r="R17" s="81">
        <f>門真市・守口市・交野市・四条畷市!AB41</f>
        <v>3900</v>
      </c>
      <c r="S17" s="48">
        <f>門真市・守口市・交野市・四条畷市!AC41</f>
        <v>0</v>
      </c>
    </row>
    <row r="18" spans="2:19" ht="14.25" customHeight="1">
      <c r="B18" s="181" t="s">
        <v>107</v>
      </c>
      <c r="C18" s="80">
        <f>門真市・守口市・交野市・四条畷市!D51</f>
        <v>1900</v>
      </c>
      <c r="D18" s="55">
        <f>門真市・守口市・交野市・四条畷市!E51</f>
        <v>0</v>
      </c>
      <c r="E18" s="47">
        <f>門真市・守口市・交野市・四条畷市!H51</f>
        <v>2550</v>
      </c>
      <c r="F18" s="55">
        <f>門真市・守口市・交野市・四条畷市!I51</f>
        <v>0</v>
      </c>
      <c r="G18" s="47">
        <f>門真市・守口市・交野市・四条畷市!L51</f>
        <v>4250</v>
      </c>
      <c r="H18" s="55">
        <f>門真市・守口市・交野市・四条畷市!M51</f>
        <v>0</v>
      </c>
      <c r="I18" s="47">
        <f>門真市・守口市・交野市・四条畷市!P51</f>
        <v>3000</v>
      </c>
      <c r="J18" s="55">
        <f>門真市・守口市・交野市・四条畷市!Q51</f>
        <v>0</v>
      </c>
      <c r="K18" s="47">
        <f>門真市・守口市・交野市・四条畷市!T51</f>
        <v>500</v>
      </c>
      <c r="L18" s="55">
        <f>門真市・守口市・交野市・四条畷市!U51</f>
        <v>0</v>
      </c>
      <c r="M18" s="47">
        <f>門真市・守口市・交野市・四条畷市!X51</f>
        <v>0</v>
      </c>
      <c r="N18" s="55">
        <f>門真市・守口市・交野市・四条畷市!Y51</f>
        <v>0</v>
      </c>
      <c r="O18" s="47">
        <f t="shared" si="1"/>
        <v>12200</v>
      </c>
      <c r="P18" s="48">
        <f t="shared" si="0"/>
        <v>0</v>
      </c>
      <c r="Q18" s="78"/>
      <c r="R18" s="81">
        <f>門真市・守口市・交野市・四条畷市!AB51</f>
        <v>3600</v>
      </c>
      <c r="S18" s="48">
        <f>門真市・守口市・交野市・四条畷市!AC51</f>
        <v>0</v>
      </c>
    </row>
    <row r="19" spans="2:19" ht="14.25" customHeight="1">
      <c r="B19" s="181" t="s">
        <v>108</v>
      </c>
      <c r="C19" s="80">
        <f>大東市・東大阪市!D24</f>
        <v>2800</v>
      </c>
      <c r="D19" s="55">
        <f>大東市・東大阪市!E24</f>
        <v>0</v>
      </c>
      <c r="E19" s="47">
        <f>大東市・東大阪市!H24</f>
        <v>5200</v>
      </c>
      <c r="F19" s="55">
        <f>大東市・東大阪市!I24</f>
        <v>0</v>
      </c>
      <c r="G19" s="47">
        <f>大東市・東大阪市!L24</f>
        <v>7050</v>
      </c>
      <c r="H19" s="55">
        <f>大東市・東大阪市!M24</f>
        <v>0</v>
      </c>
      <c r="I19" s="47">
        <f>大東市・東大阪市!P24</f>
        <v>3750</v>
      </c>
      <c r="J19" s="55">
        <f>大東市・東大阪市!Q24</f>
        <v>0</v>
      </c>
      <c r="K19" s="47">
        <f>大東市・東大阪市!T24</f>
        <v>750</v>
      </c>
      <c r="L19" s="55">
        <f>大東市・東大阪市!U24</f>
        <v>0</v>
      </c>
      <c r="M19" s="47">
        <f>大東市・東大阪市!X24</f>
        <v>0</v>
      </c>
      <c r="N19" s="55">
        <f>大東市・東大阪市!Y24</f>
        <v>0</v>
      </c>
      <c r="O19" s="47">
        <f t="shared" si="1"/>
        <v>19550</v>
      </c>
      <c r="P19" s="48">
        <f t="shared" si="0"/>
        <v>0</v>
      </c>
      <c r="Q19" s="78"/>
      <c r="R19" s="81">
        <f>大東市・東大阪市!AB24</f>
        <v>7500</v>
      </c>
      <c r="S19" s="48">
        <f>大東市・東大阪市!AC24</f>
        <v>0</v>
      </c>
    </row>
    <row r="20" spans="2:19" ht="14.25" customHeight="1">
      <c r="B20" s="181" t="s">
        <v>109</v>
      </c>
      <c r="C20" s="80">
        <f>大東市・東大阪市!D51</f>
        <v>12750</v>
      </c>
      <c r="D20" s="55">
        <f>大東市・東大阪市!E51</f>
        <v>0</v>
      </c>
      <c r="E20" s="47">
        <f>大東市・東大阪市!H51</f>
        <v>15400</v>
      </c>
      <c r="F20" s="55">
        <f>大東市・東大阪市!I51</f>
        <v>0</v>
      </c>
      <c r="G20" s="47">
        <f>大東市・東大阪市!L51</f>
        <v>28700</v>
      </c>
      <c r="H20" s="55">
        <f>大東市・東大阪市!M51</f>
        <v>0</v>
      </c>
      <c r="I20" s="47">
        <f>大東市・東大阪市!P51</f>
        <v>21750</v>
      </c>
      <c r="J20" s="55">
        <f>大東市・東大阪市!Q51</f>
        <v>0</v>
      </c>
      <c r="K20" s="47">
        <f>大東市・東大阪市!T51</f>
        <v>3700</v>
      </c>
      <c r="L20" s="55">
        <f>大東市・東大阪市!U51</f>
        <v>0</v>
      </c>
      <c r="M20" s="47">
        <f>大東市・東大阪市!X51</f>
        <v>0</v>
      </c>
      <c r="N20" s="55">
        <f>大東市・東大阪市!Y51</f>
        <v>0</v>
      </c>
      <c r="O20" s="47">
        <f t="shared" si="1"/>
        <v>82300</v>
      </c>
      <c r="P20" s="48">
        <f t="shared" si="0"/>
        <v>0</v>
      </c>
      <c r="Q20" s="78"/>
      <c r="R20" s="81">
        <f>大東市・東大阪市!AB51</f>
        <v>21600</v>
      </c>
      <c r="S20" s="48">
        <f>大東市・東大阪市!AC51</f>
        <v>0</v>
      </c>
    </row>
    <row r="21" spans="2:19" ht="14.25" customHeight="1">
      <c r="B21" s="181" t="s">
        <v>110</v>
      </c>
      <c r="C21" s="80">
        <f>八尾市・柏原市・松原市!D31</f>
        <v>8050</v>
      </c>
      <c r="D21" s="55">
        <f>八尾市・柏原市・松原市!E31</f>
        <v>0</v>
      </c>
      <c r="E21" s="47">
        <f>八尾市・柏原市・松原市!H31</f>
        <v>11200</v>
      </c>
      <c r="F21" s="55">
        <f>八尾市・柏原市・松原市!I31</f>
        <v>0</v>
      </c>
      <c r="G21" s="47">
        <f>八尾市・柏原市・松原市!L31</f>
        <v>16900</v>
      </c>
      <c r="H21" s="55">
        <f>八尾市・柏原市・松原市!M31</f>
        <v>0</v>
      </c>
      <c r="I21" s="47">
        <f>八尾市・柏原市・松原市!P31</f>
        <v>13350</v>
      </c>
      <c r="J21" s="55">
        <f>八尾市・柏原市・松原市!Q31</f>
        <v>0</v>
      </c>
      <c r="K21" s="47">
        <f>八尾市・柏原市・松原市!T31</f>
        <v>2450</v>
      </c>
      <c r="L21" s="55">
        <f>八尾市・柏原市・松原市!U31</f>
        <v>0</v>
      </c>
      <c r="M21" s="47">
        <f>八尾市・柏原市・松原市!X31</f>
        <v>0</v>
      </c>
      <c r="N21" s="55">
        <f>八尾市・柏原市・松原市!Y31</f>
        <v>0</v>
      </c>
      <c r="O21" s="47">
        <f t="shared" si="1"/>
        <v>51950</v>
      </c>
      <c r="P21" s="48">
        <f t="shared" si="0"/>
        <v>0</v>
      </c>
      <c r="Q21" s="78"/>
      <c r="R21" s="81">
        <f>八尾市・柏原市・松原市!AB31</f>
        <v>14850</v>
      </c>
      <c r="S21" s="48">
        <f>八尾市・柏原市・松原市!AC31</f>
        <v>0</v>
      </c>
    </row>
    <row r="22" spans="2:19" ht="14.25" customHeight="1">
      <c r="B22" s="181" t="s">
        <v>111</v>
      </c>
      <c r="C22" s="80">
        <f>八尾市・柏原市・松原市!D40</f>
        <v>3000</v>
      </c>
      <c r="D22" s="55">
        <f>八尾市・柏原市・松原市!E40</f>
        <v>0</v>
      </c>
      <c r="E22" s="47">
        <f>八尾市・柏原市・松原市!H40</f>
        <v>2450</v>
      </c>
      <c r="F22" s="55">
        <f>八尾市・柏原市・松原市!I40</f>
        <v>0</v>
      </c>
      <c r="G22" s="47">
        <f>八尾市・柏原市・松原市!L40</f>
        <v>4550</v>
      </c>
      <c r="H22" s="55">
        <f>八尾市・柏原市・松原市!M40</f>
        <v>0</v>
      </c>
      <c r="I22" s="47">
        <f>八尾市・柏原市・松原市!P40</f>
        <v>2700</v>
      </c>
      <c r="J22" s="55">
        <f>八尾市・柏原市・松原市!Q40</f>
        <v>0</v>
      </c>
      <c r="K22" s="47">
        <f>八尾市・柏原市・松原市!T40</f>
        <v>700</v>
      </c>
      <c r="L22" s="55">
        <f>八尾市・柏原市・松原市!U40</f>
        <v>0</v>
      </c>
      <c r="M22" s="47">
        <f>八尾市・柏原市・松原市!X40</f>
        <v>0</v>
      </c>
      <c r="N22" s="55">
        <f>八尾市・柏原市・松原市!Y40</f>
        <v>0</v>
      </c>
      <c r="O22" s="47">
        <f t="shared" si="1"/>
        <v>13400</v>
      </c>
      <c r="P22" s="48">
        <f t="shared" si="0"/>
        <v>0</v>
      </c>
      <c r="Q22" s="78"/>
      <c r="R22" s="81">
        <f>八尾市・柏原市・松原市!AB40</f>
        <v>2600</v>
      </c>
      <c r="S22" s="48">
        <f>八尾市・柏原市・松原市!AC40</f>
        <v>0</v>
      </c>
    </row>
    <row r="23" spans="2:19" ht="14.25" customHeight="1">
      <c r="B23" s="181" t="s">
        <v>112</v>
      </c>
      <c r="C23" s="80">
        <f>八尾市・柏原市・松原市!D51</f>
        <v>4000</v>
      </c>
      <c r="D23" s="55">
        <f>八尾市・柏原市・松原市!E51</f>
        <v>0</v>
      </c>
      <c r="E23" s="47">
        <f>八尾市・柏原市・松原市!H51</f>
        <v>5900</v>
      </c>
      <c r="F23" s="55">
        <f>八尾市・柏原市・松原市!I51</f>
        <v>0</v>
      </c>
      <c r="G23" s="47">
        <f>八尾市・柏原市・松原市!L51</f>
        <v>10200</v>
      </c>
      <c r="H23" s="55">
        <f>八尾市・柏原市・松原市!M51</f>
        <v>0</v>
      </c>
      <c r="I23" s="47">
        <f>八尾市・柏原市・松原市!P51</f>
        <v>8500</v>
      </c>
      <c r="J23" s="55">
        <f>八尾市・柏原市・松原市!Q51</f>
        <v>0</v>
      </c>
      <c r="K23" s="47">
        <f>八尾市・柏原市・松原市!T51</f>
        <v>850</v>
      </c>
      <c r="L23" s="55">
        <f>八尾市・柏原市・松原市!U51</f>
        <v>0</v>
      </c>
      <c r="M23" s="47">
        <f>八尾市・柏原市・松原市!X51</f>
        <v>0</v>
      </c>
      <c r="N23" s="55">
        <f>八尾市・柏原市・松原市!Y51</f>
        <v>0</v>
      </c>
      <c r="O23" s="47">
        <f t="shared" si="1"/>
        <v>29450</v>
      </c>
      <c r="P23" s="48">
        <f t="shared" si="0"/>
        <v>0</v>
      </c>
      <c r="Q23" s="78"/>
      <c r="R23" s="81">
        <f>八尾市・柏原市・松原市!AB51</f>
        <v>4600</v>
      </c>
      <c r="S23" s="48">
        <f>八尾市・柏原市・松原市!AC51</f>
        <v>0</v>
      </c>
    </row>
    <row r="24" spans="2:19" ht="14.25" customHeight="1">
      <c r="B24" s="181" t="s">
        <v>113</v>
      </c>
      <c r="C24" s="80">
        <f>羽曳野市・藤井寺市・富田林市・南河内郡!D21</f>
        <v>3800</v>
      </c>
      <c r="D24" s="55">
        <f>羽曳野市・藤井寺市・富田林市・南河内郡!E21</f>
        <v>0</v>
      </c>
      <c r="E24" s="47">
        <f>羽曳野市・藤井寺市・富田林市・南河内郡!H21</f>
        <v>2600</v>
      </c>
      <c r="F24" s="55">
        <f>羽曳野市・藤井寺市・富田林市・南河内郡!I21</f>
        <v>0</v>
      </c>
      <c r="G24" s="47">
        <f>羽曳野市・藤井寺市・富田林市・南河内郡!L21</f>
        <v>7700</v>
      </c>
      <c r="H24" s="55">
        <f>羽曳野市・藤井寺市・富田林市・南河内郡!M21</f>
        <v>0</v>
      </c>
      <c r="I24" s="47">
        <f>羽曳野市・藤井寺市・富田林市・南河内郡!P21</f>
        <v>4000</v>
      </c>
      <c r="J24" s="55">
        <f>羽曳野市・藤井寺市・富田林市・南河内郡!Q21</f>
        <v>0</v>
      </c>
      <c r="K24" s="47">
        <f>羽曳野市・藤井寺市・富田林市・南河内郡!T21</f>
        <v>900</v>
      </c>
      <c r="L24" s="55">
        <f>羽曳野市・藤井寺市・富田林市・南河内郡!U21</f>
        <v>0</v>
      </c>
      <c r="M24" s="47">
        <f>羽曳野市・藤井寺市・富田林市・南河内郡!X21</f>
        <v>0</v>
      </c>
      <c r="N24" s="55">
        <f>羽曳野市・藤井寺市・富田林市・南河内郡!Y21</f>
        <v>0</v>
      </c>
      <c r="O24" s="47">
        <f t="shared" si="1"/>
        <v>19000</v>
      </c>
      <c r="P24" s="48">
        <f t="shared" si="0"/>
        <v>0</v>
      </c>
      <c r="Q24" s="78"/>
      <c r="R24" s="82">
        <f>羽曳野市・藤井寺市・富田林市・南河内郡!AB21</f>
        <v>3950</v>
      </c>
      <c r="S24" s="48">
        <f>羽曳野市・藤井寺市・富田林市・南河内郡!AC21</f>
        <v>0</v>
      </c>
    </row>
    <row r="25" spans="2:19" ht="14.25" customHeight="1">
      <c r="B25" s="181" t="s">
        <v>114</v>
      </c>
      <c r="C25" s="80">
        <f>羽曳野市・藤井寺市・富田林市・南河内郡!D31</f>
        <v>2600</v>
      </c>
      <c r="D25" s="55">
        <f>羽曳野市・藤井寺市・富田林市・南河内郡!E31</f>
        <v>0</v>
      </c>
      <c r="E25" s="47">
        <f>羽曳野市・藤井寺市・富田林市・南河内郡!H31</f>
        <v>7700</v>
      </c>
      <c r="F25" s="55">
        <f>羽曳野市・藤井寺市・富田林市・南河内郡!I31</f>
        <v>0</v>
      </c>
      <c r="G25" s="47">
        <f>羽曳野市・藤井寺市・富田林市・南河内郡!L31</f>
        <v>3150</v>
      </c>
      <c r="H25" s="55">
        <f>羽曳野市・藤井寺市・富田林市・南河内郡!M31</f>
        <v>0</v>
      </c>
      <c r="I25" s="47">
        <f>羽曳野市・藤井寺市・富田林市・南河内郡!P31</f>
        <v>4100</v>
      </c>
      <c r="J25" s="55">
        <f>羽曳野市・藤井寺市・富田林市・南河内郡!Q31</f>
        <v>0</v>
      </c>
      <c r="K25" s="47">
        <f>羽曳野市・藤井寺市・富田林市・南河内郡!T31</f>
        <v>600</v>
      </c>
      <c r="L25" s="55">
        <f>羽曳野市・藤井寺市・富田林市・南河内郡!U31</f>
        <v>0</v>
      </c>
      <c r="M25" s="47">
        <f>羽曳野市・藤井寺市・富田林市・南河内郡!X31</f>
        <v>0</v>
      </c>
      <c r="N25" s="55">
        <f>羽曳野市・藤井寺市・富田林市・南河内郡!Y31</f>
        <v>0</v>
      </c>
      <c r="O25" s="47">
        <f t="shared" si="1"/>
        <v>18150</v>
      </c>
      <c r="P25" s="48">
        <f t="shared" si="0"/>
        <v>0</v>
      </c>
      <c r="Q25" s="78"/>
      <c r="R25" s="82">
        <f>羽曳野市・藤井寺市・富田林市・南河内郡!AB31</f>
        <v>8400</v>
      </c>
      <c r="S25" s="48">
        <f>羽曳野市・藤井寺市・富田林市・南河内郡!AC31</f>
        <v>0</v>
      </c>
    </row>
    <row r="26" spans="2:19" ht="14.25" customHeight="1">
      <c r="B26" s="182" t="s">
        <v>115</v>
      </c>
      <c r="C26" s="80">
        <f>羽曳野市・藤井寺市・富田林市・南河内郡!D43+羽曳野市・藤井寺市・富田林市・南河内郡!D51</f>
        <v>6500</v>
      </c>
      <c r="D26" s="55">
        <f>羽曳野市・藤井寺市・富田林市・南河内郡!E43+羽曳野市・藤井寺市・富田林市・南河内郡!E51</f>
        <v>0</v>
      </c>
      <c r="E26" s="47">
        <f>羽曳野市・藤井寺市・富田林市・南河内郡!H43+羽曳野市・藤井寺市・富田林市・南河内郡!H51</f>
        <v>7900</v>
      </c>
      <c r="F26" s="55">
        <f>羽曳野市・藤井寺市・富田林市・南河内郡!I43+羽曳野市・藤井寺市・富田林市・南河内郡!I51</f>
        <v>0</v>
      </c>
      <c r="G26" s="47">
        <f>羽曳野市・藤井寺市・富田林市・南河内郡!L43+羽曳野市・藤井寺市・富田林市・南河内郡!L51</f>
        <v>8100</v>
      </c>
      <c r="H26" s="55">
        <f>羽曳野市・藤井寺市・富田林市・南河内郡!M43+羽曳野市・藤井寺市・富田林市・南河内郡!M51</f>
        <v>0</v>
      </c>
      <c r="I26" s="47">
        <f>羽曳野市・藤井寺市・富田林市・南河内郡!P43+羽曳野市・藤井寺市・富田林市・南河内郡!P51</f>
        <v>7000</v>
      </c>
      <c r="J26" s="55">
        <f>羽曳野市・藤井寺市・富田林市・南河内郡!Q43+羽曳野市・藤井寺市・富田林市・南河内郡!Q51</f>
        <v>0</v>
      </c>
      <c r="K26" s="47">
        <f>羽曳野市・藤井寺市・富田林市・南河内郡!T43+羽曳野市・藤井寺市・富田林市・南河内郡!T51</f>
        <v>1500</v>
      </c>
      <c r="L26" s="55">
        <f>羽曳野市・藤井寺市・富田林市・南河内郡!U43+羽曳野市・藤井寺市・富田林市・南河内郡!U51</f>
        <v>0</v>
      </c>
      <c r="M26" s="47">
        <f>羽曳野市・藤井寺市・富田林市・南河内郡!X43+羽曳野市・藤井寺市・富田林市・南河内郡!X51</f>
        <v>0</v>
      </c>
      <c r="N26" s="55">
        <f>羽曳野市・藤井寺市・富田林市・南河内郡!Y43+羽曳野市・藤井寺市・富田林市・南河内郡!Y51</f>
        <v>0</v>
      </c>
      <c r="O26" s="47">
        <f t="shared" si="1"/>
        <v>31000</v>
      </c>
      <c r="P26" s="48">
        <f t="shared" si="0"/>
        <v>0</v>
      </c>
      <c r="Q26" s="78"/>
      <c r="R26" s="82">
        <f>羽曳野市・藤井寺市・富田林市・南河内郡!AB43+羽曳野市・藤井寺市・富田林市・南河内郡!AB51</f>
        <v>7600</v>
      </c>
      <c r="S26" s="48">
        <f>羽曳野市・藤井寺市・富田林市・南河内郡!AC43+羽曳野市・藤井寺市・富田林市・南河内郡!AC51</f>
        <v>0</v>
      </c>
    </row>
    <row r="27" spans="2:19" ht="14.25" customHeight="1">
      <c r="B27" s="181" t="s">
        <v>116</v>
      </c>
      <c r="C27" s="80">
        <f>河内長野市・大阪狭山市!D31</f>
        <v>7700</v>
      </c>
      <c r="D27" s="55">
        <f>河内長野市・大阪狭山市!E31</f>
        <v>0</v>
      </c>
      <c r="E27" s="47">
        <f>河内長野市・大阪狭山市!H31</f>
        <v>0</v>
      </c>
      <c r="F27" s="55">
        <f>河内長野市・大阪狭山市!I31</f>
        <v>0</v>
      </c>
      <c r="G27" s="47">
        <f>河内長野市・大阪狭山市!L31</f>
        <v>5850</v>
      </c>
      <c r="H27" s="55">
        <f>河内長野市・大阪狭山市!M31</f>
        <v>0</v>
      </c>
      <c r="I27" s="47">
        <f>河内長野市・大阪狭山市!P31</f>
        <v>7550</v>
      </c>
      <c r="J27" s="55">
        <f>河内長野市・大阪狭山市!Q31</f>
        <v>0</v>
      </c>
      <c r="K27" s="47">
        <f>河内長野市・大阪狭山市!T31</f>
        <v>1200</v>
      </c>
      <c r="L27" s="55">
        <f>河内長野市・大阪狭山市!U31</f>
        <v>0</v>
      </c>
      <c r="M27" s="47">
        <f>河内長野市・大阪狭山市!X31</f>
        <v>0</v>
      </c>
      <c r="N27" s="55">
        <f>河内長野市・大阪狭山市!Y31</f>
        <v>0</v>
      </c>
      <c r="O27" s="47">
        <f t="shared" si="1"/>
        <v>22300</v>
      </c>
      <c r="P27" s="48">
        <f t="shared" si="0"/>
        <v>0</v>
      </c>
      <c r="Q27" s="78"/>
      <c r="R27" s="82">
        <f>河内長野市・大阪狭山市!AB31</f>
        <v>2650</v>
      </c>
      <c r="S27" s="83">
        <f>河内長野市・大阪狭山市!AC31</f>
        <v>0</v>
      </c>
    </row>
    <row r="28" spans="2:19" ht="14.25" customHeight="1">
      <c r="B28" s="181" t="s">
        <v>117</v>
      </c>
      <c r="C28" s="80">
        <f>河内長野市・大阪狭山市!D51</f>
        <v>2000</v>
      </c>
      <c r="D28" s="55">
        <f>河内長野市・大阪狭山市!E51</f>
        <v>0</v>
      </c>
      <c r="E28" s="47">
        <f>河内長野市・大阪狭山市!H51</f>
        <v>1000</v>
      </c>
      <c r="F28" s="55">
        <f>河内長野市・大阪狭山市!I51</f>
        <v>0</v>
      </c>
      <c r="G28" s="47">
        <f>河内長野市・大阪狭山市!L51</f>
        <v>2700</v>
      </c>
      <c r="H28" s="55">
        <f>河内長野市・大阪狭山市!M51</f>
        <v>0</v>
      </c>
      <c r="I28" s="47">
        <f>河内長野市・大阪狭山市!P51</f>
        <v>3000</v>
      </c>
      <c r="J28" s="55">
        <f>河内長野市・大阪狭山市!Q51</f>
        <v>0</v>
      </c>
      <c r="K28" s="47">
        <f>河内長野市・大阪狭山市!T51</f>
        <v>600</v>
      </c>
      <c r="L28" s="55">
        <f>河内長野市・大阪狭山市!U51</f>
        <v>0</v>
      </c>
      <c r="M28" s="47">
        <f>河内長野市・大阪狭山市!X51</f>
        <v>0</v>
      </c>
      <c r="N28" s="55">
        <f>河内長野市・大阪狭山市!Y51</f>
        <v>0</v>
      </c>
      <c r="O28" s="47">
        <f t="shared" si="1"/>
        <v>9300</v>
      </c>
      <c r="P28" s="48">
        <f t="shared" si="0"/>
        <v>0</v>
      </c>
      <c r="Q28" s="78"/>
      <c r="R28" s="82">
        <f>河内長野市・大阪狭山市!AB51</f>
        <v>5250</v>
      </c>
      <c r="S28" s="83">
        <f>河内長野市・大阪狭山市!AC51</f>
        <v>0</v>
      </c>
    </row>
    <row r="29" spans="2:19" ht="14.25" customHeight="1">
      <c r="B29" s="181" t="s">
        <v>118</v>
      </c>
      <c r="C29" s="80">
        <f>堺市堺区・中区・東区!D25</f>
        <v>4000</v>
      </c>
      <c r="D29" s="55">
        <f>堺市堺区・中区・東区!E25</f>
        <v>0</v>
      </c>
      <c r="E29" s="47">
        <f>堺市堺区・中区・東区!H25</f>
        <v>4050</v>
      </c>
      <c r="F29" s="55">
        <f>堺市堺区・中区・東区!I25</f>
        <v>0</v>
      </c>
      <c r="G29" s="47">
        <f>堺市堺区・中区・東区!L25</f>
        <v>11750</v>
      </c>
      <c r="H29" s="55">
        <f>堺市堺区・中区・東区!M25</f>
        <v>0</v>
      </c>
      <c r="I29" s="47">
        <f>堺市堺区・中区・東区!P25</f>
        <v>6300</v>
      </c>
      <c r="J29" s="55">
        <f>堺市堺区・中区・東区!Q25</f>
        <v>0</v>
      </c>
      <c r="K29" s="47">
        <f>堺市堺区・中区・東区!T25</f>
        <v>1950</v>
      </c>
      <c r="L29" s="55">
        <f>堺市堺区・中区・東区!U25</f>
        <v>0</v>
      </c>
      <c r="M29" s="47">
        <f>堺市堺区・中区・東区!X25</f>
        <v>0</v>
      </c>
      <c r="N29" s="55">
        <f>堺市堺区・中区・東区!Y25</f>
        <v>0</v>
      </c>
      <c r="O29" s="47">
        <f t="shared" si="1"/>
        <v>28050</v>
      </c>
      <c r="P29" s="48">
        <f t="shared" si="0"/>
        <v>0</v>
      </c>
      <c r="Q29" s="78"/>
      <c r="R29" s="82">
        <f>堺市堺区・中区・東区!AB25</f>
        <v>8050</v>
      </c>
      <c r="S29" s="83">
        <f>堺市堺区・中区・東区!AC25</f>
        <v>0</v>
      </c>
    </row>
    <row r="30" spans="2:19" ht="14.25" customHeight="1">
      <c r="B30" s="181" t="s">
        <v>119</v>
      </c>
      <c r="C30" s="80">
        <f>堺市堺区・中区・東区!D36</f>
        <v>4350</v>
      </c>
      <c r="D30" s="55">
        <f>堺市堺区・中区・東区!E36</f>
        <v>0</v>
      </c>
      <c r="E30" s="47">
        <f>堺市堺区・中区・東区!H36</f>
        <v>5100</v>
      </c>
      <c r="F30" s="55">
        <f>堺市堺区・中区・東区!I36</f>
        <v>0</v>
      </c>
      <c r="G30" s="47">
        <f>堺市堺区・中区・東区!L36</f>
        <v>7500</v>
      </c>
      <c r="H30" s="55">
        <f>堺市堺区・中区・東区!M36</f>
        <v>0</v>
      </c>
      <c r="I30" s="47">
        <f>堺市堺区・中区・東区!P36</f>
        <v>6000</v>
      </c>
      <c r="J30" s="55">
        <f>堺市堺区・中区・東区!Q36</f>
        <v>0</v>
      </c>
      <c r="K30" s="47">
        <f>堺市堺区・中区・東区!T36</f>
        <v>700</v>
      </c>
      <c r="L30" s="55">
        <f>堺市堺区・中区・東区!U36</f>
        <v>0</v>
      </c>
      <c r="M30" s="47">
        <f>堺市堺区・中区・東区!X36</f>
        <v>0</v>
      </c>
      <c r="N30" s="55">
        <f>堺市堺区・中区・東区!Y36</f>
        <v>0</v>
      </c>
      <c r="O30" s="47">
        <f t="shared" si="1"/>
        <v>23650</v>
      </c>
      <c r="P30" s="48">
        <f t="shared" si="0"/>
        <v>0</v>
      </c>
      <c r="Q30" s="78"/>
      <c r="R30" s="82">
        <f>堺市堺区・中区・東区!AB36</f>
        <v>6350</v>
      </c>
      <c r="S30" s="83">
        <f>堺市堺区・中区・東区!AC36</f>
        <v>0</v>
      </c>
    </row>
    <row r="31" spans="2:19" ht="14.25" customHeight="1">
      <c r="B31" s="181" t="s">
        <v>120</v>
      </c>
      <c r="C31" s="80">
        <f>堺市堺区・中区・東区!D51</f>
        <v>4300</v>
      </c>
      <c r="D31" s="55">
        <f>堺市堺区・中区・東区!E51</f>
        <v>0</v>
      </c>
      <c r="E31" s="47">
        <f>堺市堺区・中区・東区!H51</f>
        <v>7200</v>
      </c>
      <c r="F31" s="55">
        <f>堺市堺区・中区・東区!I51</f>
        <v>0</v>
      </c>
      <c r="G31" s="47">
        <f>堺市堺区・中区・東区!L51</f>
        <v>3550</v>
      </c>
      <c r="H31" s="55">
        <f>堺市堺区・中区・東区!M51</f>
        <v>0</v>
      </c>
      <c r="I31" s="47">
        <f>堺市堺区・中区・東区!P51</f>
        <v>3150</v>
      </c>
      <c r="J31" s="55">
        <f>堺市堺区・中区・東区!Q51</f>
        <v>0</v>
      </c>
      <c r="K31" s="47">
        <f>堺市堺区・中区・東区!T51</f>
        <v>1350</v>
      </c>
      <c r="L31" s="55">
        <f>堺市堺区・中区・東区!U51</f>
        <v>0</v>
      </c>
      <c r="M31" s="47">
        <f>堺市堺区・中区・東区!X51</f>
        <v>0</v>
      </c>
      <c r="N31" s="55">
        <f>堺市堺区・中区・東区!Y51</f>
        <v>0</v>
      </c>
      <c r="O31" s="47">
        <f t="shared" si="1"/>
        <v>19550</v>
      </c>
      <c r="P31" s="48">
        <f t="shared" si="0"/>
        <v>0</v>
      </c>
      <c r="Q31" s="78"/>
      <c r="R31" s="82">
        <f>堺市堺区・中区・東区!AB51</f>
        <v>6200</v>
      </c>
      <c r="S31" s="83">
        <f>堺市堺区・中区・東区!AC51</f>
        <v>0</v>
      </c>
    </row>
    <row r="32" spans="2:19" ht="14.25" customHeight="1">
      <c r="B32" s="181" t="s">
        <v>121</v>
      </c>
      <c r="C32" s="80">
        <f>堺市西区・南区・北区・美原区!D18</f>
        <v>4950</v>
      </c>
      <c r="D32" s="55">
        <f>堺市西区・南区・北区・美原区!E18</f>
        <v>0</v>
      </c>
      <c r="E32" s="47">
        <f>堺市西区・南区・北区・美原区!H18</f>
        <v>3800</v>
      </c>
      <c r="F32" s="55">
        <f>堺市西区・南区・北区・美原区!I18</f>
        <v>0</v>
      </c>
      <c r="G32" s="47">
        <f>堺市西区・南区・北区・美原区!L18</f>
        <v>5450</v>
      </c>
      <c r="H32" s="55">
        <f>堺市西区・南区・北区・美原区!M18</f>
        <v>0</v>
      </c>
      <c r="I32" s="47">
        <f>堺市西区・南区・北区・美原区!P18</f>
        <v>8700</v>
      </c>
      <c r="J32" s="55">
        <f>堺市西区・南区・北区・美原区!Q18</f>
        <v>0</v>
      </c>
      <c r="K32" s="47">
        <f>堺市西区・南区・北区・美原区!T18</f>
        <v>1300</v>
      </c>
      <c r="L32" s="55">
        <f>堺市西区・南区・北区・美原区!U18</f>
        <v>0</v>
      </c>
      <c r="M32" s="47">
        <f>堺市西区・南区・北区・美原区!X18</f>
        <v>0</v>
      </c>
      <c r="N32" s="55">
        <f>堺市西区・南区・北区・美原区!Y18</f>
        <v>0</v>
      </c>
      <c r="O32" s="47">
        <f t="shared" si="1"/>
        <v>24200</v>
      </c>
      <c r="P32" s="48">
        <f t="shared" si="0"/>
        <v>0</v>
      </c>
      <c r="Q32" s="78"/>
      <c r="R32" s="82">
        <f>堺市西区・南区・北区・美原区!AB18</f>
        <v>10350</v>
      </c>
      <c r="S32" s="83">
        <f>堺市西区・南区・北区・美原区!AC18</f>
        <v>0</v>
      </c>
    </row>
    <row r="33" spans="2:19" ht="14.25" customHeight="1">
      <c r="B33" s="181" t="s">
        <v>122</v>
      </c>
      <c r="C33" s="80">
        <f>堺市西区・南区・北区・美原区!D29</f>
        <v>7450</v>
      </c>
      <c r="D33" s="55">
        <f>堺市西区・南区・北区・美原区!E29</f>
        <v>0</v>
      </c>
      <c r="E33" s="47">
        <f>堺市西区・南区・北区・美原区!H29</f>
        <v>5100</v>
      </c>
      <c r="F33" s="55">
        <f>堺市西区・南区・北区・美原区!I29</f>
        <v>0</v>
      </c>
      <c r="G33" s="47">
        <f>堺市西区・南区・北区・美原区!L29</f>
        <v>7900</v>
      </c>
      <c r="H33" s="55">
        <f>堺市西区・南区・北区・美原区!M29</f>
        <v>0</v>
      </c>
      <c r="I33" s="47">
        <f>堺市西区・南区・北区・美原区!P29</f>
        <v>6450</v>
      </c>
      <c r="J33" s="55">
        <f>堺市西区・南区・北区・美原区!Q29</f>
        <v>0</v>
      </c>
      <c r="K33" s="47">
        <f>堺市西区・南区・北区・美原区!T29</f>
        <v>1450</v>
      </c>
      <c r="L33" s="55">
        <f>堺市西区・南区・北区・美原区!U29</f>
        <v>0</v>
      </c>
      <c r="M33" s="47">
        <f>堺市西区・南区・北区・美原区!X29</f>
        <v>0</v>
      </c>
      <c r="N33" s="55">
        <f>堺市西区・南区・北区・美原区!Y29</f>
        <v>0</v>
      </c>
      <c r="O33" s="47">
        <f t="shared" si="1"/>
        <v>28350</v>
      </c>
      <c r="P33" s="48">
        <f t="shared" si="0"/>
        <v>0</v>
      </c>
      <c r="Q33" s="78"/>
      <c r="R33" s="82">
        <f>堺市西区・南区・北区・美原区!AB29</f>
        <v>12900</v>
      </c>
      <c r="S33" s="83">
        <f>堺市西区・南区・北区・美原区!AC29</f>
        <v>0</v>
      </c>
    </row>
    <row r="34" spans="2:19" ht="14.25" customHeight="1">
      <c r="B34" s="181" t="s">
        <v>123</v>
      </c>
      <c r="C34" s="80">
        <f>堺市西区・南区・北区・美原区!D42</f>
        <v>5550</v>
      </c>
      <c r="D34" s="55">
        <f>堺市西区・南区・北区・美原区!E42</f>
        <v>0</v>
      </c>
      <c r="E34" s="47">
        <f>堺市西区・南区・北区・美原区!H42</f>
        <v>10250</v>
      </c>
      <c r="F34" s="55">
        <f>堺市西区・南区・北区・美原区!I42</f>
        <v>0</v>
      </c>
      <c r="G34" s="47">
        <f>堺市西区・南区・北区・美原区!L42</f>
        <v>10900</v>
      </c>
      <c r="H34" s="55">
        <f>堺市西区・南区・北区・美原区!M42</f>
        <v>0</v>
      </c>
      <c r="I34" s="47">
        <f>堺市西区・南区・北区・美原区!P42</f>
        <v>9300</v>
      </c>
      <c r="J34" s="55">
        <f>堺市西区・南区・北区・美原区!Q42</f>
        <v>0</v>
      </c>
      <c r="K34" s="47">
        <f>堺市西区・南区・北区・美原区!T42</f>
        <v>1600</v>
      </c>
      <c r="L34" s="55">
        <f>堺市西区・南区・北区・美原区!U42</f>
        <v>0</v>
      </c>
      <c r="M34" s="47">
        <f>堺市西区・南区・北区・美原区!X42</f>
        <v>0</v>
      </c>
      <c r="N34" s="55">
        <f>堺市西区・南区・北区・美原区!Y42</f>
        <v>0</v>
      </c>
      <c r="O34" s="47">
        <f t="shared" si="1"/>
        <v>37600</v>
      </c>
      <c r="P34" s="48">
        <f t="shared" si="0"/>
        <v>0</v>
      </c>
      <c r="Q34" s="78"/>
      <c r="R34" s="82">
        <f>堺市西区・南区・北区・美原区!AB42</f>
        <v>12550</v>
      </c>
      <c r="S34" s="83">
        <f>堺市西区・南区・北区・美原区!AC42</f>
        <v>0</v>
      </c>
    </row>
    <row r="35" spans="2:19" ht="14.25" customHeight="1">
      <c r="B35" s="181" t="s">
        <v>124</v>
      </c>
      <c r="C35" s="80">
        <f>堺市西区・南区・北区・美原区!D51</f>
        <v>650</v>
      </c>
      <c r="D35" s="55">
        <f>堺市西区・南区・北区・美原区!E51</f>
        <v>0</v>
      </c>
      <c r="E35" s="47">
        <f>堺市西区・南区・北区・美原区!H51</f>
        <v>1350</v>
      </c>
      <c r="F35" s="55">
        <f>堺市西区・南区・北区・美原区!I51</f>
        <v>0</v>
      </c>
      <c r="G35" s="47">
        <f>堺市西区・南区・北区・美原区!L51</f>
        <v>2000</v>
      </c>
      <c r="H35" s="55">
        <f>堺市西区・南区・北区・美原区!M51</f>
        <v>0</v>
      </c>
      <c r="I35" s="47">
        <f>堺市西区・南区・北区・美原区!P51</f>
        <v>2900</v>
      </c>
      <c r="J35" s="55">
        <f>堺市西区・南区・北区・美原区!Q51</f>
        <v>0</v>
      </c>
      <c r="K35" s="47">
        <f>堺市西区・南区・北区・美原区!T51</f>
        <v>350</v>
      </c>
      <c r="L35" s="55">
        <f>堺市西区・南区・北区・美原区!U51</f>
        <v>0</v>
      </c>
      <c r="M35" s="47">
        <f>堺市西区・南区・北区・美原区!X51</f>
        <v>0</v>
      </c>
      <c r="N35" s="55">
        <f>堺市西区・南区・北区・美原区!Y51</f>
        <v>0</v>
      </c>
      <c r="O35" s="47">
        <f t="shared" si="1"/>
        <v>7250</v>
      </c>
      <c r="P35" s="48">
        <f t="shared" si="0"/>
        <v>0</v>
      </c>
      <c r="Q35" s="78"/>
      <c r="R35" s="82">
        <f>堺市西区・南区・北区・美原区!AB51</f>
        <v>900</v>
      </c>
      <c r="S35" s="83">
        <f>堺市西区・南区・北区・美原区!AC51</f>
        <v>0</v>
      </c>
    </row>
    <row r="36" spans="2:19" ht="14.25" customHeight="1">
      <c r="B36" s="181" t="s">
        <v>125</v>
      </c>
      <c r="C36" s="80">
        <f>泉大津市・高石市・岸和田市・泉北郡!D18</f>
        <v>3200</v>
      </c>
      <c r="D36" s="55">
        <f>泉大津市・高石市・岸和田市・泉北郡!E18</f>
        <v>0</v>
      </c>
      <c r="E36" s="47">
        <f>泉大津市・高石市・岸和田市・泉北郡!H18</f>
        <v>3150</v>
      </c>
      <c r="F36" s="55">
        <f>泉大津市・高石市・岸和田市・泉北郡!I18</f>
        <v>0</v>
      </c>
      <c r="G36" s="47">
        <f>泉大津市・高石市・岸和田市・泉北郡!L18</f>
        <v>3000</v>
      </c>
      <c r="H36" s="55">
        <f>泉大津市・高石市・岸和田市・泉北郡!M18</f>
        <v>0</v>
      </c>
      <c r="I36" s="47">
        <f>泉大津市・高石市・岸和田市・泉北郡!P18</f>
        <v>4900</v>
      </c>
      <c r="J36" s="55">
        <f>泉大津市・高石市・岸和田市・泉北郡!Q18</f>
        <v>0</v>
      </c>
      <c r="K36" s="47">
        <f>泉大津市・高石市・岸和田市・泉北郡!T18</f>
        <v>600</v>
      </c>
      <c r="L36" s="55">
        <f>泉大津市・高石市・岸和田市・泉北郡!U18</f>
        <v>0</v>
      </c>
      <c r="M36" s="47">
        <f>泉大津市・高石市・岸和田市・泉北郡!X18</f>
        <v>0</v>
      </c>
      <c r="N36" s="55">
        <f>泉大津市・高石市・岸和田市・泉北郡!Y18</f>
        <v>0</v>
      </c>
      <c r="O36" s="47">
        <f t="shared" si="1"/>
        <v>14850</v>
      </c>
      <c r="P36" s="48">
        <f t="shared" si="0"/>
        <v>0</v>
      </c>
      <c r="Q36" s="78"/>
      <c r="R36" s="82">
        <f>泉大津市・高石市・岸和田市・泉北郡!AB18</f>
        <v>8200</v>
      </c>
      <c r="S36" s="48">
        <f>泉大津市・高石市・岸和田市・泉北郡!AC18</f>
        <v>0</v>
      </c>
    </row>
    <row r="37" spans="2:19" ht="14.25" customHeight="1">
      <c r="B37" s="181" t="s">
        <v>126</v>
      </c>
      <c r="C37" s="80">
        <f>泉大津市・高石市・岸和田市・泉北郡!D27</f>
        <v>1650</v>
      </c>
      <c r="D37" s="55">
        <f>泉大津市・高石市・岸和田市・泉北郡!E27</f>
        <v>0</v>
      </c>
      <c r="E37" s="47">
        <f>泉大津市・高石市・岸和田市・泉北郡!H27</f>
        <v>4300</v>
      </c>
      <c r="F37" s="55">
        <f>泉大津市・高石市・岸和田市・泉北郡!I27</f>
        <v>0</v>
      </c>
      <c r="G37" s="47">
        <f>泉大津市・高石市・岸和田市・泉北郡!L27</f>
        <v>3600</v>
      </c>
      <c r="H37" s="55">
        <f>泉大津市・高石市・岸和田市・泉北郡!M27</f>
        <v>0</v>
      </c>
      <c r="I37" s="47">
        <f>泉大津市・高石市・岸和田市・泉北郡!P27</f>
        <v>2450</v>
      </c>
      <c r="J37" s="55">
        <f>泉大津市・高石市・岸和田市・泉北郡!Q27</f>
        <v>0</v>
      </c>
      <c r="K37" s="47">
        <f>泉大津市・高石市・岸和田市・泉北郡!T27</f>
        <v>800</v>
      </c>
      <c r="L37" s="55">
        <f>泉大津市・高石市・岸和田市・泉北郡!U27</f>
        <v>0</v>
      </c>
      <c r="M37" s="47">
        <f>泉大津市・高石市・岸和田市・泉北郡!X27</f>
        <v>0</v>
      </c>
      <c r="N37" s="55">
        <f>泉大津市・高石市・岸和田市・泉北郡!Y27</f>
        <v>0</v>
      </c>
      <c r="O37" s="47">
        <f t="shared" si="1"/>
        <v>12800</v>
      </c>
      <c r="P37" s="48">
        <f t="shared" si="0"/>
        <v>0</v>
      </c>
      <c r="Q37" s="78"/>
      <c r="R37" s="82">
        <f>泉大津市・高石市・岸和田市・泉北郡!AB27</f>
        <v>4300</v>
      </c>
      <c r="S37" s="48">
        <f>泉大津市・高石市・岸和田市・泉北郡!AC27</f>
        <v>0</v>
      </c>
    </row>
    <row r="38" spans="2:19" ht="14.25" customHeight="1">
      <c r="B38" s="181" t="s">
        <v>127</v>
      </c>
      <c r="C38" s="80">
        <f>泉大津市・高石市・岸和田市・泉北郡!D51</f>
        <v>0</v>
      </c>
      <c r="D38" s="55">
        <f>泉大津市・高石市・岸和田市・泉北郡!E51</f>
        <v>0</v>
      </c>
      <c r="E38" s="47">
        <f>泉大津市・高石市・岸和田市・泉北郡!H51</f>
        <v>0</v>
      </c>
      <c r="F38" s="55">
        <f>泉大津市・高石市・岸和田市・泉北郡!I51</f>
        <v>0</v>
      </c>
      <c r="G38" s="47">
        <f>泉大津市・高石市・岸和田市・泉北郡!L51</f>
        <v>0</v>
      </c>
      <c r="H38" s="55">
        <f>泉大津市・高石市・岸和田市・泉北郡!M51</f>
        <v>0</v>
      </c>
      <c r="I38" s="47">
        <f>泉大津市・高石市・岸和田市・泉北郡!P51</f>
        <v>650</v>
      </c>
      <c r="J38" s="55">
        <f>泉大津市・高石市・岸和田市・泉北郡!Q51</f>
        <v>0</v>
      </c>
      <c r="K38" s="47">
        <f>泉大津市・高石市・岸和田市・泉北郡!T51</f>
        <v>0</v>
      </c>
      <c r="L38" s="55">
        <f>泉大津市・高石市・岸和田市・泉北郡!U51</f>
        <v>0</v>
      </c>
      <c r="M38" s="47">
        <f>泉大津市・高石市・岸和田市・泉北郡!X51</f>
        <v>0</v>
      </c>
      <c r="N38" s="55">
        <f>泉大津市・高石市・岸和田市・泉北郡!Y51</f>
        <v>0</v>
      </c>
      <c r="O38" s="47">
        <f t="shared" si="1"/>
        <v>650</v>
      </c>
      <c r="P38" s="48">
        <f t="shared" si="0"/>
        <v>0</v>
      </c>
      <c r="Q38" s="78"/>
      <c r="R38" s="82">
        <f>泉大津市・高石市・岸和田市・泉北郡!AB51</f>
        <v>0</v>
      </c>
      <c r="S38" s="48">
        <f>泉大津市・高石市・岸和田市・泉北郡!AC51</f>
        <v>0</v>
      </c>
    </row>
    <row r="39" spans="2:19" ht="14.25" customHeight="1">
      <c r="B39" s="181" t="s">
        <v>128</v>
      </c>
      <c r="C39" s="80">
        <f>泉大津市・高石市・岸和田市・泉北郡!D43</f>
        <v>5000</v>
      </c>
      <c r="D39" s="55">
        <f>泉大津市・高石市・岸和田市・泉北郡!E43</f>
        <v>0</v>
      </c>
      <c r="E39" s="47">
        <f>泉大津市・高石市・岸和田市・泉北郡!H43</f>
        <v>8200</v>
      </c>
      <c r="F39" s="55">
        <f>泉大津市・高石市・岸和田市・泉北郡!I43</f>
        <v>0</v>
      </c>
      <c r="G39" s="47">
        <f>泉大津市・高石市・岸和田市・泉北郡!L43</f>
        <v>12150</v>
      </c>
      <c r="H39" s="55">
        <f>泉大津市・高石市・岸和田市・泉北郡!M43</f>
        <v>0</v>
      </c>
      <c r="I39" s="47">
        <f>泉大津市・高石市・岸和田市・泉北郡!P43</f>
        <v>11250</v>
      </c>
      <c r="J39" s="55">
        <f>泉大津市・高石市・岸和田市・泉北郡!Q43</f>
        <v>0</v>
      </c>
      <c r="K39" s="47">
        <f>泉大津市・高石市・岸和田市・泉北郡!T43</f>
        <v>1550</v>
      </c>
      <c r="L39" s="55">
        <f>泉大津市・高石市・岸和田市・泉北郡!U43</f>
        <v>0</v>
      </c>
      <c r="M39" s="47">
        <f>泉大津市・高石市・岸和田市・泉北郡!X43</f>
        <v>0</v>
      </c>
      <c r="N39" s="55">
        <f>泉大津市・高石市・岸和田市・泉北郡!Y43</f>
        <v>0</v>
      </c>
      <c r="O39" s="47">
        <f t="shared" si="1"/>
        <v>38150</v>
      </c>
      <c r="P39" s="48">
        <f t="shared" si="0"/>
        <v>0</v>
      </c>
      <c r="Q39" s="78"/>
      <c r="R39" s="82">
        <f>泉大津市・高石市・岸和田市・泉北郡!AB43</f>
        <v>10300</v>
      </c>
      <c r="S39" s="48">
        <f>泉大津市・高石市・岸和田市・泉北郡!AC43</f>
        <v>0</v>
      </c>
    </row>
    <row r="40" spans="2:19" ht="14.25" customHeight="1">
      <c r="B40" s="181" t="s">
        <v>129</v>
      </c>
      <c r="C40" s="80">
        <f>貝塚市･泉佐野市･和泉市!D22</f>
        <v>1650</v>
      </c>
      <c r="D40" s="55">
        <f>貝塚市･泉佐野市･和泉市!E22</f>
        <v>0</v>
      </c>
      <c r="E40" s="47">
        <f>貝塚市･泉佐野市･和泉市!H22</f>
        <v>2450</v>
      </c>
      <c r="F40" s="55">
        <f>貝塚市･泉佐野市･和泉市!I22</f>
        <v>0</v>
      </c>
      <c r="G40" s="47">
        <f>貝塚市･泉佐野市･和泉市!L22</f>
        <v>6050</v>
      </c>
      <c r="H40" s="55">
        <f>貝塚市･泉佐野市･和泉市!M22</f>
        <v>0</v>
      </c>
      <c r="I40" s="47">
        <f>貝塚市･泉佐野市･和泉市!P22</f>
        <v>3100</v>
      </c>
      <c r="J40" s="55">
        <f>貝塚市･泉佐野市･和泉市!Q22</f>
        <v>0</v>
      </c>
      <c r="K40" s="47">
        <f>貝塚市･泉佐野市･和泉市!T22</f>
        <v>600</v>
      </c>
      <c r="L40" s="55">
        <f>貝塚市･泉佐野市･和泉市!U22</f>
        <v>0</v>
      </c>
      <c r="M40" s="47">
        <f>貝塚市･泉佐野市･和泉市!X22</f>
        <v>0</v>
      </c>
      <c r="N40" s="55">
        <f>貝塚市･泉佐野市･和泉市!Y22</f>
        <v>0</v>
      </c>
      <c r="O40" s="47">
        <f t="shared" si="1"/>
        <v>13850</v>
      </c>
      <c r="P40" s="48">
        <f t="shared" si="0"/>
        <v>0</v>
      </c>
      <c r="Q40" s="78"/>
      <c r="R40" s="82">
        <f>貝塚市･泉佐野市･和泉市!AB22</f>
        <v>2150</v>
      </c>
      <c r="S40" s="83">
        <f>貝塚市･泉佐野市･和泉市!AC22</f>
        <v>0</v>
      </c>
    </row>
    <row r="41" spans="2:19" ht="14.25" customHeight="1">
      <c r="B41" s="181" t="s">
        <v>130</v>
      </c>
      <c r="C41" s="80">
        <f>貝塚市･泉佐野市･和泉市!D35</f>
        <v>6350</v>
      </c>
      <c r="D41" s="55">
        <f>貝塚市･泉佐野市･和泉市!E35</f>
        <v>0</v>
      </c>
      <c r="E41" s="47">
        <f>貝塚市･泉佐野市･和泉市!H35</f>
        <v>1900</v>
      </c>
      <c r="F41" s="55">
        <f>貝塚市･泉佐野市･和泉市!I35</f>
        <v>0</v>
      </c>
      <c r="G41" s="47">
        <f>貝塚市･泉佐野市･和泉市!L35</f>
        <v>6100</v>
      </c>
      <c r="H41" s="55">
        <f>貝塚市･泉佐野市･和泉市!M35</f>
        <v>0</v>
      </c>
      <c r="I41" s="47">
        <f>貝塚市･泉佐野市･和泉市!P35</f>
        <v>3250</v>
      </c>
      <c r="J41" s="55">
        <f>貝塚市･泉佐野市･和泉市!Q35</f>
        <v>0</v>
      </c>
      <c r="K41" s="47">
        <f>貝塚市･泉佐野市･和泉市!T35</f>
        <v>1550</v>
      </c>
      <c r="L41" s="55">
        <f>貝塚市･泉佐野市･和泉市!U35</f>
        <v>0</v>
      </c>
      <c r="M41" s="47">
        <f>貝塚市･泉佐野市･和泉市!X35</f>
        <v>0</v>
      </c>
      <c r="N41" s="55">
        <f>貝塚市･泉佐野市･和泉市!Y35</f>
        <v>0</v>
      </c>
      <c r="O41" s="47">
        <f t="shared" si="1"/>
        <v>19150</v>
      </c>
      <c r="P41" s="48">
        <f t="shared" si="0"/>
        <v>0</v>
      </c>
      <c r="Q41" s="78"/>
      <c r="R41" s="82">
        <f>貝塚市･泉佐野市･和泉市!AB35</f>
        <v>10900</v>
      </c>
      <c r="S41" s="83">
        <f>貝塚市･泉佐野市･和泉市!AC35</f>
        <v>0</v>
      </c>
    </row>
    <row r="42" spans="2:19" ht="14.25" customHeight="1">
      <c r="B42" s="181" t="s">
        <v>131</v>
      </c>
      <c r="C42" s="80">
        <f>貝塚市･泉佐野市･和泉市!D51</f>
        <v>5600</v>
      </c>
      <c r="D42" s="55">
        <f>貝塚市･泉佐野市･和泉市!E51</f>
        <v>0</v>
      </c>
      <c r="E42" s="47">
        <f>貝塚市･泉佐野市･和泉市!H51</f>
        <v>7550</v>
      </c>
      <c r="F42" s="55">
        <f>貝塚市･泉佐野市･和泉市!I51</f>
        <v>0</v>
      </c>
      <c r="G42" s="47">
        <f>貝塚市･泉佐野市･和泉市!L51</f>
        <v>9200</v>
      </c>
      <c r="H42" s="55">
        <f>貝塚市･泉佐野市･和泉市!M51</f>
        <v>0</v>
      </c>
      <c r="I42" s="47">
        <f>貝塚市･泉佐野市･和泉市!P51</f>
        <v>10050</v>
      </c>
      <c r="J42" s="55">
        <f>貝塚市･泉佐野市･和泉市!Q51</f>
        <v>0</v>
      </c>
      <c r="K42" s="47">
        <f>貝塚市･泉佐野市･和泉市!T51</f>
        <v>1550</v>
      </c>
      <c r="L42" s="55">
        <f>貝塚市･泉佐野市･和泉市!U51</f>
        <v>0</v>
      </c>
      <c r="M42" s="47">
        <f>貝塚市･泉佐野市･和泉市!X51</f>
        <v>0</v>
      </c>
      <c r="N42" s="55">
        <f>貝塚市･泉佐野市･和泉市!Y51</f>
        <v>0</v>
      </c>
      <c r="O42" s="47">
        <f t="shared" si="1"/>
        <v>33950</v>
      </c>
      <c r="P42" s="48">
        <f t="shared" si="0"/>
        <v>0</v>
      </c>
      <c r="Q42" s="78"/>
      <c r="R42" s="82">
        <f>貝塚市･泉佐野市･和泉市!AB51</f>
        <v>3250</v>
      </c>
      <c r="S42" s="83">
        <f>貝塚市･泉佐野市･和泉市!AC51</f>
        <v>0</v>
      </c>
    </row>
    <row r="43" spans="2:19" ht="14.25" customHeight="1">
      <c r="B43" s="181" t="s">
        <v>132</v>
      </c>
      <c r="C43" s="80">
        <f>泉南市・阪南市・泉南郡・豊能郡!D18</f>
        <v>0</v>
      </c>
      <c r="D43" s="55">
        <f>泉南市・阪南市・泉南郡・豊能郡!E18</f>
        <v>0</v>
      </c>
      <c r="E43" s="47">
        <f>泉南市・阪南市・泉南郡・豊能郡!H18</f>
        <v>0</v>
      </c>
      <c r="F43" s="55">
        <f>泉南市・阪南市・泉南郡・豊能郡!I18</f>
        <v>0</v>
      </c>
      <c r="G43" s="47">
        <f>泉南市・阪南市・泉南郡・豊能郡!L18</f>
        <v>2500</v>
      </c>
      <c r="H43" s="55">
        <f>泉南市・阪南市・泉南郡・豊能郡!M18</f>
        <v>0</v>
      </c>
      <c r="I43" s="47">
        <f>泉南市・阪南市・泉南郡・豊能郡!P18</f>
        <v>4150</v>
      </c>
      <c r="J43" s="55">
        <f>泉南市・阪南市・泉南郡・豊能郡!Q18</f>
        <v>0</v>
      </c>
      <c r="K43" s="47">
        <f>泉南市・阪南市・泉南郡・豊能郡!T18</f>
        <v>0</v>
      </c>
      <c r="L43" s="55">
        <f>泉南市・阪南市・泉南郡・豊能郡!U18</f>
        <v>0</v>
      </c>
      <c r="M43" s="47">
        <f>泉南市・阪南市・泉南郡・豊能郡!X18</f>
        <v>0</v>
      </c>
      <c r="N43" s="55">
        <f>泉南市・阪南市・泉南郡・豊能郡!Y18</f>
        <v>0</v>
      </c>
      <c r="O43" s="47">
        <f t="shared" si="1"/>
        <v>6650</v>
      </c>
      <c r="P43" s="48">
        <f t="shared" si="0"/>
        <v>0</v>
      </c>
      <c r="Q43" s="78"/>
      <c r="R43" s="81">
        <f>泉南市・阪南市・泉南郡・豊能郡!AB18</f>
        <v>0</v>
      </c>
      <c r="S43" s="48">
        <f>泉南市・阪南市・泉南郡・豊能郡!AC18</f>
        <v>0</v>
      </c>
    </row>
    <row r="44" spans="2:19" ht="14.25" customHeight="1">
      <c r="B44" s="181" t="s">
        <v>133</v>
      </c>
      <c r="C44" s="80">
        <f>泉南市・阪南市・泉南郡・豊能郡!D27</f>
        <v>850</v>
      </c>
      <c r="D44" s="55">
        <f>泉南市・阪南市・泉南郡・豊能郡!E27</f>
        <v>0</v>
      </c>
      <c r="E44" s="47">
        <f>泉南市・阪南市・泉南郡・豊能郡!H27</f>
        <v>1800</v>
      </c>
      <c r="F44" s="55">
        <f>泉南市・阪南市・泉南郡・豊能郡!I27</f>
        <v>0</v>
      </c>
      <c r="G44" s="47">
        <f>泉南市・阪南市・泉南郡・豊能郡!L27</f>
        <v>4800</v>
      </c>
      <c r="H44" s="55">
        <f>泉南市・阪南市・泉南郡・豊能郡!M27</f>
        <v>0</v>
      </c>
      <c r="I44" s="47">
        <f>泉南市・阪南市・泉南郡・豊能郡!P27</f>
        <v>2150</v>
      </c>
      <c r="J44" s="55">
        <f>泉南市・阪南市・泉南郡・豊能郡!Q27</f>
        <v>0</v>
      </c>
      <c r="K44" s="47">
        <f>泉南市・阪南市・泉南郡・豊能郡!T27</f>
        <v>250</v>
      </c>
      <c r="L44" s="55">
        <f>泉南市・阪南市・泉南郡・豊能郡!U27</f>
        <v>0</v>
      </c>
      <c r="M44" s="47">
        <f>泉南市・阪南市・泉南郡・豊能郡!X27</f>
        <v>0</v>
      </c>
      <c r="N44" s="55">
        <f>泉南市・阪南市・泉南郡・豊能郡!Y27</f>
        <v>0</v>
      </c>
      <c r="O44" s="47">
        <f t="shared" si="1"/>
        <v>9850</v>
      </c>
      <c r="P44" s="48">
        <f t="shared" si="0"/>
        <v>0</v>
      </c>
      <c r="Q44" s="78"/>
      <c r="R44" s="81">
        <f>泉南市・阪南市・泉南郡・豊能郡!AB27</f>
        <v>2400</v>
      </c>
      <c r="S44" s="48">
        <f>泉南市・阪南市・泉南郡・豊能郡!AC27</f>
        <v>0</v>
      </c>
    </row>
    <row r="45" spans="2:19" ht="14.25" customHeight="1">
      <c r="B45" s="181" t="s">
        <v>134</v>
      </c>
      <c r="C45" s="80">
        <f>泉南市・阪南市・泉南郡・豊能郡!D38</f>
        <v>2150</v>
      </c>
      <c r="D45" s="55">
        <f>泉南市・阪南市・泉南郡・豊能郡!E38</f>
        <v>0</v>
      </c>
      <c r="E45" s="47">
        <f>泉南市・阪南市・泉南郡・豊能郡!H38</f>
        <v>2700</v>
      </c>
      <c r="F45" s="55">
        <f>泉南市・阪南市・泉南郡・豊能郡!I38</f>
        <v>0</v>
      </c>
      <c r="G45" s="47">
        <f>泉南市・阪南市・泉南郡・豊能郡!L38</f>
        <v>4100</v>
      </c>
      <c r="H45" s="55">
        <f>泉南市・阪南市・泉南郡・豊能郡!M38</f>
        <v>0</v>
      </c>
      <c r="I45" s="47">
        <f>泉南市・阪南市・泉南郡・豊能郡!P38</f>
        <v>3850</v>
      </c>
      <c r="J45" s="55">
        <f>泉南市・阪南市・泉南郡・豊能郡!Q38</f>
        <v>0</v>
      </c>
      <c r="K45" s="47">
        <f>泉南市・阪南市・泉南郡・豊能郡!T38</f>
        <v>350</v>
      </c>
      <c r="L45" s="55">
        <f>泉南市・阪南市・泉南郡・豊能郡!U38</f>
        <v>0</v>
      </c>
      <c r="M45" s="47">
        <f>泉南市・阪南市・泉南郡・豊能郡!X38</f>
        <v>0</v>
      </c>
      <c r="N45" s="55">
        <f>泉南市・阪南市・泉南郡・豊能郡!Y38</f>
        <v>0</v>
      </c>
      <c r="O45" s="47">
        <f t="shared" si="1"/>
        <v>13150</v>
      </c>
      <c r="P45" s="48">
        <f t="shared" si="0"/>
        <v>0</v>
      </c>
      <c r="Q45" s="78"/>
      <c r="R45" s="81">
        <f>泉南市・阪南市・泉南郡・豊能郡!AB38</f>
        <v>1850</v>
      </c>
      <c r="S45" s="48">
        <f>泉南市・阪南市・泉南郡・豊能郡!AC38</f>
        <v>0</v>
      </c>
    </row>
    <row r="46" spans="2:19" ht="14.25" customHeight="1">
      <c r="B46" s="181" t="s">
        <v>135</v>
      </c>
      <c r="C46" s="80">
        <f>泉南市・阪南市・泉南郡・豊能郡!D51</f>
        <v>2450</v>
      </c>
      <c r="D46" s="55">
        <f>泉南市・阪南市・泉南郡・豊能郡!E51</f>
        <v>0</v>
      </c>
      <c r="E46" s="47">
        <f>泉南市・阪南市・泉南郡・豊能郡!H51</f>
        <v>800</v>
      </c>
      <c r="F46" s="55">
        <f>泉南市・阪南市・泉南郡・豊能郡!I51</f>
        <v>0</v>
      </c>
      <c r="G46" s="47">
        <f>泉南市・阪南市・泉南郡・豊能郡!L51</f>
        <v>2650</v>
      </c>
      <c r="H46" s="55">
        <f>泉南市・阪南市・泉南郡・豊能郡!M51</f>
        <v>0</v>
      </c>
      <c r="I46" s="47">
        <f>泉南市・阪南市・泉南郡・豊能郡!P51</f>
        <v>450</v>
      </c>
      <c r="J46" s="55">
        <f>泉南市・阪南市・泉南郡・豊能郡!Q51</f>
        <v>0</v>
      </c>
      <c r="K46" s="47">
        <f>泉南市・阪南市・泉南郡・豊能郡!T51</f>
        <v>650</v>
      </c>
      <c r="L46" s="55">
        <f>泉南市・阪南市・泉南郡・豊能郡!U51</f>
        <v>0</v>
      </c>
      <c r="M46" s="47">
        <f>泉南市・阪南市・泉南郡・豊能郡!X51</f>
        <v>0</v>
      </c>
      <c r="N46" s="55">
        <f>泉南市・阪南市・泉南郡・豊能郡!Y51</f>
        <v>0</v>
      </c>
      <c r="O46" s="47">
        <f t="shared" si="1"/>
        <v>7000</v>
      </c>
      <c r="P46" s="48">
        <f t="shared" si="0"/>
        <v>0</v>
      </c>
      <c r="Q46" s="78"/>
      <c r="R46" s="81">
        <f>泉南市・阪南市・泉南郡・豊能郡!AB51</f>
        <v>1600</v>
      </c>
      <c r="S46" s="48">
        <f>泉南市・阪南市・泉南郡・豊能郡!AC51</f>
        <v>0</v>
      </c>
    </row>
    <row r="47" spans="2:19" ht="14.25" customHeight="1">
      <c r="B47" s="84" t="s">
        <v>136</v>
      </c>
      <c r="C47" s="85">
        <f>大阪市部数合計表!C30</f>
        <v>75100</v>
      </c>
      <c r="D47" s="86">
        <f>大阪市部数合計表!D30</f>
        <v>0</v>
      </c>
      <c r="E47" s="85">
        <f>大阪市部数合計表!E30</f>
        <v>124750</v>
      </c>
      <c r="F47" s="86">
        <f>大阪市部数合計表!F30</f>
        <v>0</v>
      </c>
      <c r="G47" s="85">
        <f>大阪市部数合計表!G30</f>
        <v>141450</v>
      </c>
      <c r="H47" s="86">
        <f>大阪市部数合計表!H30</f>
        <v>0</v>
      </c>
      <c r="I47" s="85">
        <f>大阪市部数合計表!I30</f>
        <v>84300</v>
      </c>
      <c r="J47" s="86">
        <f>大阪市部数合計表!J30</f>
        <v>0</v>
      </c>
      <c r="K47" s="85">
        <f>大阪市部数合計表!K30</f>
        <v>45400</v>
      </c>
      <c r="L47" s="86">
        <f>大阪市部数合計表!L30</f>
        <v>0</v>
      </c>
      <c r="M47" s="85">
        <f>大阪市部数合計表!M30</f>
        <v>0</v>
      </c>
      <c r="N47" s="85">
        <f>大阪市部数合計表!N30</f>
        <v>0</v>
      </c>
      <c r="O47" s="85">
        <f t="shared" si="1"/>
        <v>471000</v>
      </c>
      <c r="P47" s="87">
        <f t="shared" si="0"/>
        <v>0</v>
      </c>
      <c r="Q47" s="88"/>
      <c r="R47" s="89">
        <f>大阪市部数合計表!R30</f>
        <v>162550</v>
      </c>
      <c r="S47" s="90">
        <f>大阪市部数合計表!S30</f>
        <v>0</v>
      </c>
    </row>
    <row r="48" spans="2:19" ht="18.75" customHeight="1">
      <c r="B48" s="91" t="s">
        <v>59</v>
      </c>
      <c r="C48" s="92">
        <f t="shared" ref="C48:N48" si="2">SUM(C5:C47)</f>
        <v>324300</v>
      </c>
      <c r="D48" s="93">
        <f t="shared" si="2"/>
        <v>0</v>
      </c>
      <c r="E48" s="94">
        <f t="shared" si="2"/>
        <v>367500</v>
      </c>
      <c r="F48" s="95">
        <f t="shared" si="2"/>
        <v>0</v>
      </c>
      <c r="G48" s="96">
        <f t="shared" si="2"/>
        <v>539750</v>
      </c>
      <c r="H48" s="95">
        <f t="shared" si="2"/>
        <v>0</v>
      </c>
      <c r="I48" s="96">
        <f t="shared" si="2"/>
        <v>321150</v>
      </c>
      <c r="J48" s="95">
        <f t="shared" si="2"/>
        <v>0</v>
      </c>
      <c r="K48" s="96">
        <f t="shared" si="2"/>
        <v>117100</v>
      </c>
      <c r="L48" s="95">
        <f t="shared" si="2"/>
        <v>0</v>
      </c>
      <c r="M48" s="96">
        <f t="shared" si="2"/>
        <v>0</v>
      </c>
      <c r="N48" s="95">
        <f t="shared" si="2"/>
        <v>0</v>
      </c>
      <c r="O48" s="97">
        <f>SUM(O5:O47)</f>
        <v>1669800</v>
      </c>
      <c r="P48" s="98">
        <f>SUM(P5:P47)</f>
        <v>0</v>
      </c>
      <c r="Q48" s="99"/>
      <c r="R48" s="100">
        <f>SUM(R5:R47)</f>
        <v>526400</v>
      </c>
      <c r="S48" s="98">
        <f>SUM(S5:S47)</f>
        <v>0</v>
      </c>
    </row>
    <row r="49" spans="2:19" ht="14.25" customHeight="1" thickBot="1">
      <c r="B49" s="37" t="s">
        <v>87</v>
      </c>
      <c r="D49" s="70"/>
      <c r="E49" s="70"/>
      <c r="F49" s="70"/>
      <c r="G49" s="70"/>
      <c r="H49" s="70"/>
      <c r="I49" s="70"/>
      <c r="J49" s="70"/>
      <c r="K49" s="70"/>
      <c r="L49" s="70"/>
      <c r="M49" s="70"/>
      <c r="N49" s="70"/>
      <c r="O49" s="70"/>
      <c r="P49" s="70"/>
      <c r="Q49" s="70"/>
      <c r="R49" s="70"/>
      <c r="S49" s="65"/>
    </row>
    <row r="50" spans="2:19" ht="14.25" customHeight="1">
      <c r="B50" s="37" t="s">
        <v>88</v>
      </c>
      <c r="D50" s="70"/>
      <c r="E50" s="70"/>
      <c r="F50" s="70"/>
      <c r="G50" s="70"/>
      <c r="H50" s="70"/>
      <c r="I50" s="70"/>
      <c r="J50" s="70"/>
      <c r="K50" s="250" t="s">
        <v>137</v>
      </c>
      <c r="L50" s="251"/>
      <c r="M50" s="238">
        <f>P48</f>
        <v>0</v>
      </c>
      <c r="N50" s="239"/>
      <c r="O50" s="254" t="s">
        <v>2500</v>
      </c>
      <c r="P50" s="255"/>
      <c r="Q50" s="256"/>
      <c r="R50" s="238">
        <f>S48</f>
        <v>0</v>
      </c>
      <c r="S50" s="239"/>
    </row>
    <row r="51" spans="2:19" ht="14.25" customHeight="1" thickBot="1">
      <c r="B51" s="66" t="s">
        <v>89</v>
      </c>
      <c r="C51" s="66"/>
      <c r="D51" s="65"/>
      <c r="E51" s="65"/>
      <c r="F51" s="65"/>
      <c r="G51" s="65"/>
      <c r="H51" s="65"/>
      <c r="I51" s="65"/>
      <c r="J51" s="65"/>
      <c r="K51" s="252"/>
      <c r="L51" s="253"/>
      <c r="M51" s="240"/>
      <c r="N51" s="241"/>
      <c r="O51" s="257"/>
      <c r="P51" s="258"/>
      <c r="Q51" s="259"/>
      <c r="R51" s="240"/>
      <c r="S51" s="241"/>
    </row>
    <row r="52" spans="2:19" ht="14.25" customHeight="1" thickBot="1">
      <c r="B52" s="65" t="s">
        <v>91</v>
      </c>
      <c r="C52" s="65"/>
      <c r="D52" s="65"/>
      <c r="E52" s="65"/>
      <c r="F52" s="65"/>
      <c r="G52" s="65"/>
      <c r="H52" s="65"/>
      <c r="I52" s="65"/>
      <c r="J52" s="65"/>
      <c r="K52" s="65"/>
      <c r="L52" s="65"/>
      <c r="M52" s="65"/>
      <c r="N52" s="65"/>
      <c r="O52" s="65"/>
      <c r="P52" s="65"/>
      <c r="Q52" s="65"/>
      <c r="R52" s="65"/>
      <c r="S52" s="65"/>
    </row>
    <row r="53" spans="2:19" ht="14.25" customHeight="1">
      <c r="B53" s="65"/>
      <c r="C53" s="65"/>
      <c r="D53" s="65"/>
      <c r="E53" s="65"/>
      <c r="F53" s="65"/>
      <c r="G53" s="65"/>
      <c r="H53" s="65"/>
      <c r="I53" s="65"/>
      <c r="J53" s="65"/>
      <c r="K53" s="221" t="s">
        <v>138</v>
      </c>
      <c r="L53" s="229"/>
      <c r="M53" s="230"/>
      <c r="N53" s="238">
        <f>SUM(M50,R50)</f>
        <v>0</v>
      </c>
      <c r="O53" s="239"/>
      <c r="P53" s="242" t="s">
        <v>2494</v>
      </c>
      <c r="Q53" s="220"/>
      <c r="R53" s="220"/>
      <c r="S53" s="220"/>
    </row>
    <row r="54" spans="2:19" ht="14.25" customHeight="1" thickBot="1">
      <c r="B54" s="65"/>
      <c r="C54" s="65"/>
      <c r="D54" s="65"/>
      <c r="E54" s="65"/>
      <c r="F54" s="65"/>
      <c r="G54" s="65"/>
      <c r="H54" s="65"/>
      <c r="I54" s="65"/>
      <c r="J54" s="65"/>
      <c r="K54" s="231"/>
      <c r="L54" s="232"/>
      <c r="M54" s="233"/>
      <c r="N54" s="240"/>
      <c r="O54" s="241"/>
      <c r="P54" s="243"/>
      <c r="Q54" s="236"/>
      <c r="R54" s="236"/>
      <c r="S54" s="236"/>
    </row>
  </sheetData>
  <sheetProtection sheet="1" objects="1" scenarios="1" formatCells="0"/>
  <mergeCells count="18">
    <mergeCell ref="O50:Q51"/>
    <mergeCell ref="R50:S51"/>
    <mergeCell ref="K53:M54"/>
    <mergeCell ref="N53:O54"/>
    <mergeCell ref="P53:S53"/>
    <mergeCell ref="P54:S54"/>
    <mergeCell ref="B1:P1"/>
    <mergeCell ref="B3:B4"/>
    <mergeCell ref="C3:D3"/>
    <mergeCell ref="E3:F3"/>
    <mergeCell ref="G3:H3"/>
    <mergeCell ref="I3:J3"/>
    <mergeCell ref="K3:L3"/>
    <mergeCell ref="M3:N3"/>
    <mergeCell ref="O3:P3"/>
    <mergeCell ref="R3:S3"/>
    <mergeCell ref="K50:L51"/>
    <mergeCell ref="M50:N51"/>
  </mergeCells>
  <phoneticPr fontId="3"/>
  <hyperlinks>
    <hyperlink ref="B5" location="豊中市・吹田市!C10" tooltip="明細シートへ" display="豊中市・吹田市!C10" xr:uid="{00000000-0004-0000-0600-000000000000}"/>
    <hyperlink ref="B6" location="豊中市・吹田市!C32" tooltip="明細シートへ" display="豊中市・吹田市!C32" xr:uid="{00000000-0004-0000-0600-000001000000}"/>
    <hyperlink ref="B7" location="茨木市・高槻市・三島郡!C10" tooltip="明細シートへ" display="茨木市・高槻市・三島郡!C10" xr:uid="{00000000-0004-0000-0600-000002000000}"/>
    <hyperlink ref="B8" location="茨木市・高槻市・三島郡!C26" tooltip="明細シートへ" display="茨木市・高槻市・三島郡!C26" xr:uid="{00000000-0004-0000-0600-000003000000}"/>
    <hyperlink ref="B9" location="茨木市・高槻市・三島郡!C46" tooltip="明細シートへ" display="茨木市・高槻市・三島郡!C46" xr:uid="{00000000-0004-0000-0600-000004000000}"/>
    <hyperlink ref="B10" location="池田市・摂津市・箕面市!C10" tooltip="明細シートへ" display="池田市・摂津市・箕面市!C10" xr:uid="{00000000-0004-0000-0600-000005000000}"/>
    <hyperlink ref="B11" location="池田市・摂津市・箕面市!C19" tooltip="明細シートへ" display="池田市・摂津市・箕面市!C19" xr:uid="{00000000-0004-0000-0600-000006000000}"/>
    <hyperlink ref="B12" location="池田市・摂津市・箕面市!C34" tooltip="明細シートへ" display="池田市・摂津市・箕面市!C34" xr:uid="{00000000-0004-0000-0600-000007000000}"/>
    <hyperlink ref="B13" location="枚方市・寝屋川市!C10" tooltip="明細シートへ" display="枚方市・寝屋川市!C10" xr:uid="{00000000-0004-0000-0600-000008000000}"/>
    <hyperlink ref="B14" location="枚方市・寝屋川市!C32" tooltip="明細シートへ" display="枚方市・寝屋川市!C32" xr:uid="{00000000-0004-0000-0600-000009000000}"/>
    <hyperlink ref="B15" location="門真市・守口市・交野市・四条畷市!C10" tooltip="明細シートへ" display="門真市・守口市・交野市・四条畷市!C10" xr:uid="{00000000-0004-0000-0600-00000A000000}"/>
    <hyperlink ref="B16" location="門真市・守口市・交野市・四条畷市!C21" tooltip="明細シートへ" display="門真市・守口市・交野市・四条畷市!C21" xr:uid="{00000000-0004-0000-0600-00000B000000}"/>
    <hyperlink ref="B17" location="門真市・守口市・交野市・四条畷市!C33" tooltip="明細シートへ" display="門真市・守口市・交野市・四条畷市!C33" xr:uid="{00000000-0004-0000-0600-00000C000000}"/>
    <hyperlink ref="B18" location="門真市・守口市・交野市・四条畷市!C42" tooltip="明細シートへ" display="門真市・守口市・交野市・四条畷市!C42" xr:uid="{00000000-0004-0000-0600-00000D000000}"/>
    <hyperlink ref="B19" location="大東市・東大阪市!C10" tooltip="明細シートへ" display="大東市・東大阪市!C10" xr:uid="{00000000-0004-0000-0600-00000E000000}"/>
    <hyperlink ref="B20" location="大東市・東大阪市!C25" tooltip="明細シートへ" display="大東市・東大阪市!C25" xr:uid="{00000000-0004-0000-0600-00000F000000}"/>
    <hyperlink ref="B21" location="八尾市・柏原市・松原市!C10" tooltip="明細シートへ" display="八尾市・柏原市・松原市!C10" xr:uid="{00000000-0004-0000-0600-000010000000}"/>
    <hyperlink ref="B22" location="八尾市・柏原市・松原市!C32" tooltip="明細シートへ" display="八尾市・柏原市・松原市!C32" xr:uid="{00000000-0004-0000-0600-000011000000}"/>
    <hyperlink ref="B23" location="八尾市・柏原市・松原市!C41" tooltip="明細シートへ" display="八尾市・柏原市・松原市!C41" xr:uid="{00000000-0004-0000-0600-000012000000}"/>
    <hyperlink ref="B24" location="羽曳野市・藤井寺市・富田林市・南河内郡!C10" tooltip="明細シートへ" display="羽曳野市・藤井寺市・富田林市・南河内郡!C10" xr:uid="{00000000-0004-0000-0600-000013000000}"/>
    <hyperlink ref="B25" location="羽曳野市・藤井寺市・富田林市・南河内郡!C22" tooltip="明細シートへ" display="羽曳野市・藤井寺市・富田林市・南河内郡!C22" xr:uid="{00000000-0004-0000-0600-000014000000}"/>
    <hyperlink ref="B26" location="羽曳野市・藤井寺市・富田林市・南河内郡!C32" tooltip="明細シートへ" display="羽曳野市・藤井寺市・富田林市・南河内郡!C32" xr:uid="{00000000-0004-0000-0600-000015000000}"/>
    <hyperlink ref="B27" location="河内長野市・大阪狭山市!C10" tooltip="明細シートへ" display="河内長野市・大阪狭山市!C10" xr:uid="{00000000-0004-0000-0600-000016000000}"/>
    <hyperlink ref="B28" location="河内長野市・大阪狭山市!C32" tooltip="明細シートへ" display="河内長野市・大阪狭山市!C32" xr:uid="{00000000-0004-0000-0600-000017000000}"/>
    <hyperlink ref="B29" location="堺市堺区・中区・東区!C10" tooltip="明細シートへ" display="堺市堺区・中区・東区!C10" xr:uid="{00000000-0004-0000-0600-000018000000}"/>
    <hyperlink ref="B30" location="堺市堺区・中区・東区!C26" tooltip="明細シートへ" display="堺市堺区・中区・東区!C26" xr:uid="{00000000-0004-0000-0600-000019000000}"/>
    <hyperlink ref="B31" location="堺市堺区・中区・東区!C37" tooltip="明細シートへ" display="堺市堺区・中区・東区!C37" xr:uid="{00000000-0004-0000-0600-00001A000000}"/>
    <hyperlink ref="B32" location="堺市西区・南区・北区・美原区!C10" tooltip="明細シートへ" display="堺市西区・南区・北区・美原区!C10" xr:uid="{00000000-0004-0000-0600-00001B000000}"/>
    <hyperlink ref="B33" location="堺市西区・南区・北区・美原区!C19" tooltip="明細シートへ" display="堺市西区・南区・北区・美原区!C19" xr:uid="{00000000-0004-0000-0600-00001C000000}"/>
    <hyperlink ref="B34" location="堺市西区・南区・北区・美原区!C30" tooltip="明細シートへ" display="堺市西区・南区・北区・美原区!C30" xr:uid="{00000000-0004-0000-0600-00001D000000}"/>
    <hyperlink ref="B35" location="堺市西区・南区・北区・美原区!C43" tooltip="明細シートへ" display="堺市西区・南区・北区・美原区!C43" xr:uid="{00000000-0004-0000-0600-00001E000000}"/>
    <hyperlink ref="B36" location="泉大津市・高石市・岸和田市・泉北郡!C10" tooltip="明細シートへ" display="泉大津市・高石市・岸和田市・泉北郡!C10" xr:uid="{00000000-0004-0000-0600-00001F000000}"/>
    <hyperlink ref="B37" location="泉大津市・高石市・岸和田市・泉北郡!C19" tooltip="明細シートへ" display="泉大津市・高石市・岸和田市・泉北郡!C19" xr:uid="{00000000-0004-0000-0600-000020000000}"/>
    <hyperlink ref="B38" location="泉大津市・高石市・岸和田市・泉北郡!C44" tooltip="明細シートへ" display="泉大津市・高石市・岸和田市・泉北郡!C44" xr:uid="{00000000-0004-0000-0600-000021000000}"/>
    <hyperlink ref="B39" location="泉大津市・高石市・岸和田市・泉北郡!C28" tooltip="明細シートへ" display="泉大津市・高石市・岸和田市・泉北郡!C28" xr:uid="{00000000-0004-0000-0600-000022000000}"/>
    <hyperlink ref="B40" location="貝塚市･泉佐野市･和泉市!C10" tooltip="明細シートへ" display="貝塚市･泉佐野市･和泉市!C10" xr:uid="{00000000-0004-0000-0600-000023000000}"/>
    <hyperlink ref="B41" location="貝塚市･泉佐野市･和泉市!C23" tooltip="明細シートへ" display="貝塚市･泉佐野市･和泉市!C23" xr:uid="{00000000-0004-0000-0600-000024000000}"/>
    <hyperlink ref="B42" location="貝塚市･泉佐野市･和泉市!C36" tooltip="明細シートへ" display="貝塚市･泉佐野市･和泉市!C36" xr:uid="{00000000-0004-0000-0600-000025000000}"/>
    <hyperlink ref="B43" location="泉南市・阪南市・泉南郡・豊能郡!C10" tooltip="明細シートへ" display="泉南市・阪南市・泉南郡・豊能郡!C10" xr:uid="{00000000-0004-0000-0600-000026000000}"/>
    <hyperlink ref="B44" location="泉南市・阪南市・泉南郡・豊能郡!C19" tooltip="明細シートへ" display="泉南市・阪南市・泉南郡・豊能郡!C19" xr:uid="{00000000-0004-0000-0600-000027000000}"/>
    <hyperlink ref="B45" location="泉南市・阪南市・泉南郡・豊能郡!C28" tooltip="明細シートへ" display="泉南市・阪南市・泉南郡・豊能郡!C28" xr:uid="{00000000-0004-0000-0600-000028000000}"/>
    <hyperlink ref="B46" location="泉南市・阪南市・泉南郡・豊能郡!C39" tooltip="明細シートへ" display="泉南市・阪南市・泉南郡・豊能郡!C39" xr:uid="{00000000-0004-0000-0600-000029000000}"/>
  </hyperlinks>
  <pageMargins left="0.7" right="0.7" top="0.75" bottom="0.75" header="0.3" footer="0.3"/>
  <pageSetup paperSize="9" scale="5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6DFFAF"/>
  </sheetPr>
  <dimension ref="A1:AI58"/>
  <sheetViews>
    <sheetView showGridLines="0" zoomScale="85" zoomScaleNormal="85" workbookViewId="0">
      <selection activeCell="AH18" sqref="AH18"/>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5" t="s">
        <v>165</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166</v>
      </c>
      <c r="C11" s="186" t="s">
        <v>167</v>
      </c>
      <c r="D11" s="124">
        <v>4050</v>
      </c>
      <c r="E11" s="162"/>
      <c r="F11" s="123" t="s">
        <v>168</v>
      </c>
      <c r="G11" s="187" t="s">
        <v>169</v>
      </c>
      <c r="H11" s="124">
        <v>700</v>
      </c>
      <c r="I11" s="162"/>
      <c r="J11" s="123" t="s">
        <v>176</v>
      </c>
      <c r="K11" s="191" t="s">
        <v>177</v>
      </c>
      <c r="L11" s="194">
        <v>3000</v>
      </c>
      <c r="M11" s="162"/>
      <c r="N11" s="126" t="s">
        <v>180</v>
      </c>
      <c r="O11" s="187" t="s">
        <v>181</v>
      </c>
      <c r="P11" s="193">
        <v>450</v>
      </c>
      <c r="Q11" s="162"/>
      <c r="R11" s="123" t="s">
        <v>187</v>
      </c>
      <c r="S11" s="187" t="s">
        <v>2510</v>
      </c>
      <c r="T11" s="124">
        <v>1800</v>
      </c>
      <c r="U11" s="162"/>
      <c r="V11" s="127"/>
      <c r="W11" s="123"/>
      <c r="X11" s="124"/>
      <c r="Y11" s="125"/>
      <c r="Z11" s="127" t="s">
        <v>192</v>
      </c>
      <c r="AA11" s="201" t="s">
        <v>2503</v>
      </c>
      <c r="AB11" s="124">
        <v>1500</v>
      </c>
      <c r="AC11" s="162"/>
      <c r="AD11" s="128" t="s">
        <v>198</v>
      </c>
    </row>
    <row r="12" spans="1:32" ht="16.5" customHeight="1">
      <c r="B12" s="174" t="s">
        <v>147</v>
      </c>
      <c r="C12" s="132"/>
      <c r="D12" s="130"/>
      <c r="E12" s="131"/>
      <c r="F12" s="132" t="s">
        <v>170</v>
      </c>
      <c r="G12" s="188" t="s">
        <v>171</v>
      </c>
      <c r="H12" s="190">
        <v>1400</v>
      </c>
      <c r="I12" s="163"/>
      <c r="J12" s="132" t="s">
        <v>178</v>
      </c>
      <c r="K12" s="192" t="s">
        <v>179</v>
      </c>
      <c r="L12" s="190">
        <v>3050</v>
      </c>
      <c r="M12" s="163"/>
      <c r="N12" s="132" t="s">
        <v>182</v>
      </c>
      <c r="O12" s="188" t="s">
        <v>183</v>
      </c>
      <c r="P12" s="189">
        <v>850</v>
      </c>
      <c r="Q12" s="163"/>
      <c r="R12" s="132" t="s">
        <v>188</v>
      </c>
      <c r="S12" s="188" t="s">
        <v>2511</v>
      </c>
      <c r="T12" s="135">
        <v>1700</v>
      </c>
      <c r="U12" s="163"/>
      <c r="V12" s="127"/>
      <c r="W12" s="127"/>
      <c r="X12" s="130"/>
      <c r="Y12" s="131"/>
      <c r="Z12" s="127" t="s">
        <v>193</v>
      </c>
      <c r="AA12" s="188" t="s">
        <v>2512</v>
      </c>
      <c r="AB12" s="130">
        <v>500</v>
      </c>
      <c r="AC12" s="163"/>
      <c r="AD12" s="133">
        <f>SUMIF(C9:Y9,D9,C19:Y19)</f>
        <v>29300</v>
      </c>
    </row>
    <row r="13" spans="1:32" ht="16.5" customHeight="1">
      <c r="B13" s="134" t="s">
        <v>148</v>
      </c>
      <c r="C13" s="127"/>
      <c r="D13" s="135"/>
      <c r="E13" s="131"/>
      <c r="F13" s="136" t="s">
        <v>172</v>
      </c>
      <c r="G13" s="188" t="s">
        <v>173</v>
      </c>
      <c r="H13" s="190">
        <v>2900</v>
      </c>
      <c r="I13" s="163"/>
      <c r="J13" s="136"/>
      <c r="K13" s="132"/>
      <c r="L13" s="135"/>
      <c r="M13" s="131"/>
      <c r="N13" s="136" t="s">
        <v>184</v>
      </c>
      <c r="O13" s="188" t="s">
        <v>185</v>
      </c>
      <c r="P13" s="189">
        <v>650</v>
      </c>
      <c r="Q13" s="163"/>
      <c r="R13" s="132" t="s">
        <v>189</v>
      </c>
      <c r="S13" s="188" t="s">
        <v>169</v>
      </c>
      <c r="T13" s="190">
        <v>2500</v>
      </c>
      <c r="U13" s="163"/>
      <c r="V13" s="136"/>
      <c r="W13" s="127"/>
      <c r="X13" s="135"/>
      <c r="Y13" s="131"/>
      <c r="Z13" s="136" t="s">
        <v>194</v>
      </c>
      <c r="AA13" s="188" t="s">
        <v>2513</v>
      </c>
      <c r="AB13" s="135">
        <v>500</v>
      </c>
      <c r="AC13" s="163"/>
      <c r="AD13" s="133"/>
    </row>
    <row r="14" spans="1:32" ht="16.5" customHeight="1">
      <c r="B14" s="129" t="s">
        <v>149</v>
      </c>
      <c r="C14" s="132"/>
      <c r="D14" s="135"/>
      <c r="E14" s="131"/>
      <c r="F14" s="136" t="s">
        <v>174</v>
      </c>
      <c r="G14" s="188" t="s">
        <v>175</v>
      </c>
      <c r="H14" s="190">
        <v>800</v>
      </c>
      <c r="I14" s="163"/>
      <c r="J14" s="136"/>
      <c r="K14" s="132"/>
      <c r="L14" s="135"/>
      <c r="M14" s="131"/>
      <c r="N14" s="136" t="s">
        <v>186</v>
      </c>
      <c r="O14" s="188" t="s">
        <v>179</v>
      </c>
      <c r="P14" s="135">
        <v>3700</v>
      </c>
      <c r="Q14" s="163"/>
      <c r="R14" s="132" t="s">
        <v>190</v>
      </c>
      <c r="S14" s="188" t="s">
        <v>191</v>
      </c>
      <c r="T14" s="190">
        <v>1750</v>
      </c>
      <c r="U14" s="163"/>
      <c r="V14" s="136"/>
      <c r="W14" s="132"/>
      <c r="X14" s="135"/>
      <c r="Y14" s="131"/>
      <c r="Z14" s="136" t="s">
        <v>195</v>
      </c>
      <c r="AA14" s="188" t="s">
        <v>2511</v>
      </c>
      <c r="AB14" s="135">
        <v>2500</v>
      </c>
      <c r="AC14" s="163"/>
      <c r="AD14" s="133" t="s">
        <v>200</v>
      </c>
    </row>
    <row r="15" spans="1:32" ht="16.5" customHeight="1">
      <c r="B15" s="137"/>
      <c r="C15" s="132"/>
      <c r="D15" s="135"/>
      <c r="E15" s="131"/>
      <c r="F15" s="136"/>
      <c r="G15" s="132"/>
      <c r="H15" s="135"/>
      <c r="I15" s="131"/>
      <c r="J15" s="136"/>
      <c r="K15" s="132"/>
      <c r="L15" s="135"/>
      <c r="M15" s="131"/>
      <c r="N15" s="136"/>
      <c r="O15" s="132"/>
      <c r="P15" s="135"/>
      <c r="Q15" s="131"/>
      <c r="R15" s="132"/>
      <c r="S15" s="132"/>
      <c r="T15" s="135"/>
      <c r="U15" s="131"/>
      <c r="V15" s="136"/>
      <c r="W15" s="132"/>
      <c r="X15" s="135"/>
      <c r="Y15" s="131"/>
      <c r="Z15" s="136" t="s">
        <v>196</v>
      </c>
      <c r="AA15" s="202" t="s">
        <v>2514</v>
      </c>
      <c r="AB15" s="135">
        <v>500</v>
      </c>
      <c r="AC15" s="163"/>
      <c r="AD15" s="170">
        <f>SUMIF(C9:Y9,E9,C19:Y19)</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AC19</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t="s">
        <v>59</v>
      </c>
      <c r="D19" s="143">
        <f>SUM(D11:D18)</f>
        <v>4050</v>
      </c>
      <c r="E19" s="165">
        <f>SUM(E11:E18)</f>
        <v>0</v>
      </c>
      <c r="F19" s="136"/>
      <c r="G19" s="136"/>
      <c r="H19" s="143">
        <f>SUM(H11:H18)</f>
        <v>5800</v>
      </c>
      <c r="I19" s="165">
        <f>SUM(I11:I18)</f>
        <v>0</v>
      </c>
      <c r="J19" s="136"/>
      <c r="K19" s="136"/>
      <c r="L19" s="143">
        <f>SUM(L11:L18)</f>
        <v>6050</v>
      </c>
      <c r="M19" s="165">
        <f>SUM(M11:M18)</f>
        <v>0</v>
      </c>
      <c r="N19" s="136"/>
      <c r="O19" s="136"/>
      <c r="P19" s="143">
        <f>SUM(P11:P18)</f>
        <v>5650</v>
      </c>
      <c r="Q19" s="165">
        <f>SUM(Q11:Q18)</f>
        <v>0</v>
      </c>
      <c r="R19" s="136"/>
      <c r="S19" s="136"/>
      <c r="T19" s="143">
        <f>SUM(T11:T18)</f>
        <v>7750</v>
      </c>
      <c r="U19" s="165">
        <f>SUM(U11:U18)</f>
        <v>0</v>
      </c>
      <c r="V19" s="136"/>
      <c r="W19" s="136"/>
      <c r="X19" s="143">
        <f>SUM(X11:X18)</f>
        <v>0</v>
      </c>
      <c r="Y19" s="165">
        <f>SUM(Y11:Y18)</f>
        <v>0</v>
      </c>
      <c r="Z19" s="136"/>
      <c r="AA19" s="136"/>
      <c r="AB19" s="143">
        <f>SUM(AB11:AB18)</f>
        <v>5500</v>
      </c>
      <c r="AC19" s="165">
        <f>SUM(AC11:AC18)</f>
        <v>0</v>
      </c>
      <c r="AD19" s="133"/>
      <c r="AF19" s="142"/>
    </row>
    <row r="20" spans="2:32" s="183" customFormat="1" ht="16.5" customHeight="1">
      <c r="B20" s="195"/>
      <c r="C20" s="196" t="s">
        <v>201</v>
      </c>
      <c r="D20" s="169"/>
      <c r="E20" s="169"/>
      <c r="F20" s="197"/>
      <c r="G20" s="197"/>
      <c r="H20" s="169"/>
      <c r="I20" s="169"/>
      <c r="J20" s="197"/>
      <c r="K20" s="197"/>
      <c r="L20" s="169"/>
      <c r="M20" s="169"/>
      <c r="N20" s="197"/>
      <c r="O20" s="197"/>
      <c r="P20" s="169"/>
      <c r="Q20" s="169"/>
      <c r="R20" s="197"/>
      <c r="S20" s="197"/>
      <c r="T20" s="169"/>
      <c r="U20" s="169"/>
      <c r="V20" s="197"/>
      <c r="W20" s="197"/>
      <c r="X20" s="169"/>
      <c r="Y20" s="169"/>
      <c r="Z20" s="197"/>
      <c r="AA20" s="197"/>
      <c r="AB20" s="169"/>
      <c r="AC20" s="169"/>
      <c r="AD20" s="198"/>
      <c r="AF20" s="142"/>
    </row>
    <row r="21" spans="2:32" ht="16.5" customHeight="1">
      <c r="B21" s="164" t="s">
        <v>202</v>
      </c>
      <c r="C21" s="186" t="s">
        <v>203</v>
      </c>
      <c r="D21" s="167">
        <v>1150</v>
      </c>
      <c r="E21" s="172"/>
      <c r="F21" s="166" t="s">
        <v>204</v>
      </c>
      <c r="G21" s="187" t="s">
        <v>205</v>
      </c>
      <c r="H21" s="124">
        <v>1600</v>
      </c>
      <c r="I21" s="172"/>
      <c r="J21" s="166" t="s">
        <v>209</v>
      </c>
      <c r="K21" s="187" t="s">
        <v>210</v>
      </c>
      <c r="L21" s="194">
        <v>1950</v>
      </c>
      <c r="M21" s="172"/>
      <c r="N21" s="166" t="s">
        <v>214</v>
      </c>
      <c r="O21" s="187" t="s">
        <v>215</v>
      </c>
      <c r="P21" s="193">
        <v>450</v>
      </c>
      <c r="Q21" s="172"/>
      <c r="R21" s="166" t="s">
        <v>219</v>
      </c>
      <c r="S21" s="187" t="s">
        <v>2504</v>
      </c>
      <c r="T21" s="167">
        <v>400</v>
      </c>
      <c r="U21" s="172"/>
      <c r="V21" s="166"/>
      <c r="W21" s="166"/>
      <c r="X21" s="167"/>
      <c r="Y21" s="168"/>
      <c r="Z21" s="166" t="s">
        <v>223</v>
      </c>
      <c r="AA21" s="187" t="s">
        <v>2504</v>
      </c>
      <c r="AB21" s="167">
        <v>500</v>
      </c>
      <c r="AC21" s="172"/>
      <c r="AD21" s="133" t="s">
        <v>197</v>
      </c>
      <c r="AF21" s="142"/>
    </row>
    <row r="22" spans="2:32" ht="16.5" customHeight="1">
      <c r="B22" s="134"/>
      <c r="C22" s="136"/>
      <c r="D22" s="143"/>
      <c r="E22" s="131"/>
      <c r="F22" s="136" t="s">
        <v>206</v>
      </c>
      <c r="G22" s="188" t="s">
        <v>207</v>
      </c>
      <c r="H22" s="135">
        <v>1150</v>
      </c>
      <c r="I22" s="163"/>
      <c r="J22" s="136" t="s">
        <v>211</v>
      </c>
      <c r="K22" s="188" t="s">
        <v>191</v>
      </c>
      <c r="L22" s="135">
        <v>1700</v>
      </c>
      <c r="M22" s="163"/>
      <c r="N22" s="136" t="s">
        <v>216</v>
      </c>
      <c r="O22" s="188" t="s">
        <v>217</v>
      </c>
      <c r="P22" s="189">
        <v>750</v>
      </c>
      <c r="Q22" s="163"/>
      <c r="R22" s="136" t="s">
        <v>220</v>
      </c>
      <c r="S22" s="188" t="s">
        <v>215</v>
      </c>
      <c r="T22" s="143">
        <v>2700</v>
      </c>
      <c r="U22" s="163"/>
      <c r="V22" s="136"/>
      <c r="W22" s="136"/>
      <c r="X22" s="143"/>
      <c r="Y22" s="131"/>
      <c r="Z22" s="136" t="s">
        <v>224</v>
      </c>
      <c r="AA22" s="202" t="s">
        <v>2515</v>
      </c>
      <c r="AB22" s="143">
        <v>2000</v>
      </c>
      <c r="AC22" s="163"/>
      <c r="AD22" s="133">
        <f>SUMIF(C9:Y9,D9,C28:Y28)</f>
        <v>14050</v>
      </c>
      <c r="AF22" s="142"/>
    </row>
    <row r="23" spans="2:32" ht="16.5" customHeight="1">
      <c r="B23" s="134"/>
      <c r="C23" s="136"/>
      <c r="D23" s="143"/>
      <c r="E23" s="131"/>
      <c r="F23" s="136" t="s">
        <v>208</v>
      </c>
      <c r="G23" s="188" t="s">
        <v>203</v>
      </c>
      <c r="H23" s="189">
        <v>650</v>
      </c>
      <c r="I23" s="163"/>
      <c r="J23" s="136" t="s">
        <v>212</v>
      </c>
      <c r="K23" s="188" t="s">
        <v>213</v>
      </c>
      <c r="L23" s="135">
        <v>150</v>
      </c>
      <c r="M23" s="163"/>
      <c r="N23" s="136" t="s">
        <v>218</v>
      </c>
      <c r="O23" s="188" t="s">
        <v>203</v>
      </c>
      <c r="P23" s="189">
        <v>600</v>
      </c>
      <c r="Q23" s="163"/>
      <c r="R23" s="136" t="s">
        <v>221</v>
      </c>
      <c r="S23" s="188" t="s">
        <v>222</v>
      </c>
      <c r="T23" s="143">
        <v>800</v>
      </c>
      <c r="U23" s="163"/>
      <c r="V23" s="136"/>
      <c r="W23" s="136"/>
      <c r="X23" s="143"/>
      <c r="Y23" s="131"/>
      <c r="Z23" s="136" t="s">
        <v>225</v>
      </c>
      <c r="AA23" s="202" t="s">
        <v>2516</v>
      </c>
      <c r="AB23" s="143">
        <v>1500</v>
      </c>
      <c r="AC23" s="163"/>
      <c r="AD23" s="133"/>
      <c r="AF23" s="142"/>
    </row>
    <row r="24" spans="2:32" ht="16.5" customHeight="1">
      <c r="B24" s="134"/>
      <c r="C24" s="136"/>
      <c r="D24" s="143"/>
      <c r="E24" s="131"/>
      <c r="F24" s="136"/>
      <c r="G24" s="136"/>
      <c r="H24" s="143"/>
      <c r="I24" s="131"/>
      <c r="J24" s="136"/>
      <c r="K24" s="136"/>
      <c r="L24" s="143"/>
      <c r="M24" s="131"/>
      <c r="N24" s="136"/>
      <c r="O24" s="136"/>
      <c r="P24" s="143"/>
      <c r="Q24" s="131"/>
      <c r="R24" s="136"/>
      <c r="S24" s="136"/>
      <c r="T24" s="143"/>
      <c r="U24" s="131"/>
      <c r="V24" s="136"/>
      <c r="W24" s="136"/>
      <c r="X24" s="143"/>
      <c r="Y24" s="131"/>
      <c r="Z24" s="136" t="s">
        <v>226</v>
      </c>
      <c r="AA24" s="188" t="s">
        <v>2517</v>
      </c>
      <c r="AB24" s="143">
        <v>600</v>
      </c>
      <c r="AC24" s="163"/>
      <c r="AD24" s="133" t="s">
        <v>199</v>
      </c>
      <c r="AF24" s="142"/>
    </row>
    <row r="25" spans="2:32" ht="16.5" customHeight="1">
      <c r="B25" s="134"/>
      <c r="C25" s="136"/>
      <c r="D25" s="143"/>
      <c r="E25" s="131"/>
      <c r="F25" s="136"/>
      <c r="G25" s="136"/>
      <c r="H25" s="143"/>
      <c r="I25" s="131"/>
      <c r="J25" s="136"/>
      <c r="K25" s="136"/>
      <c r="L25" s="143"/>
      <c r="M25" s="131"/>
      <c r="N25" s="136"/>
      <c r="O25" s="136"/>
      <c r="P25" s="143"/>
      <c r="Q25" s="131"/>
      <c r="R25" s="136"/>
      <c r="S25" s="136"/>
      <c r="T25" s="143"/>
      <c r="U25" s="131"/>
      <c r="V25" s="136"/>
      <c r="W25" s="136"/>
      <c r="X25" s="143"/>
      <c r="Y25" s="131"/>
      <c r="Z25" s="136"/>
      <c r="AA25" s="136"/>
      <c r="AB25" s="143"/>
      <c r="AC25" s="131"/>
      <c r="AD25" s="170">
        <f>SUMIF(C9:Y9,E9,C28:Y28)</f>
        <v>0</v>
      </c>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c r="AA26" s="136"/>
      <c r="AB26" s="143"/>
      <c r="AC26" s="131"/>
      <c r="AD26" s="171" t="s">
        <v>2502</v>
      </c>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c r="AA27" s="136"/>
      <c r="AB27" s="143"/>
      <c r="AC27" s="131"/>
      <c r="AD27" s="170">
        <f>AC28</f>
        <v>0</v>
      </c>
    </row>
    <row r="28" spans="2:32" ht="16.5" customHeight="1">
      <c r="B28" s="134"/>
      <c r="C28" s="136" t="s">
        <v>59</v>
      </c>
      <c r="D28" s="143">
        <f>SUM(D21:D27)</f>
        <v>1150</v>
      </c>
      <c r="E28" s="165">
        <f>SUM(E21:E27)</f>
        <v>0</v>
      </c>
      <c r="F28" s="136"/>
      <c r="G28" s="136"/>
      <c r="H28" s="143">
        <f>SUM(H21:H27)</f>
        <v>3400</v>
      </c>
      <c r="I28" s="165">
        <f>SUM(I21:I27)</f>
        <v>0</v>
      </c>
      <c r="J28" s="136"/>
      <c r="K28" s="136"/>
      <c r="L28" s="143">
        <f>SUM(L21:L27)</f>
        <v>3800</v>
      </c>
      <c r="M28" s="165">
        <f>SUM(M21:M27)</f>
        <v>0</v>
      </c>
      <c r="N28" s="136"/>
      <c r="O28" s="136"/>
      <c r="P28" s="143">
        <f>SUM(P21:P27)</f>
        <v>1800</v>
      </c>
      <c r="Q28" s="165">
        <f>SUM(Q21:Q27)</f>
        <v>0</v>
      </c>
      <c r="R28" s="136"/>
      <c r="S28" s="136"/>
      <c r="T28" s="143">
        <f>SUM(T21:T27)</f>
        <v>3900</v>
      </c>
      <c r="U28" s="165">
        <f>SUM(U21:U27)</f>
        <v>0</v>
      </c>
      <c r="V28" s="136"/>
      <c r="W28" s="136"/>
      <c r="X28" s="143">
        <f>SUM(X21:X27)</f>
        <v>0</v>
      </c>
      <c r="Y28" s="165">
        <f>SUM(Y21:Y27)</f>
        <v>0</v>
      </c>
      <c r="Z28" s="136"/>
      <c r="AA28" s="136"/>
      <c r="AB28" s="143">
        <f>SUM(AB21:AB27)</f>
        <v>4600</v>
      </c>
      <c r="AC28" s="165">
        <f>SUM(AC21:AC27)</f>
        <v>0</v>
      </c>
      <c r="AD28" s="133"/>
    </row>
    <row r="29" spans="2:32" s="183" customFormat="1" ht="16.5" customHeight="1">
      <c r="B29" s="199"/>
      <c r="C29" s="196" t="s">
        <v>227</v>
      </c>
      <c r="D29" s="169"/>
      <c r="E29" s="169"/>
      <c r="F29" s="197"/>
      <c r="G29" s="197"/>
      <c r="H29" s="169"/>
      <c r="I29" s="169"/>
      <c r="J29" s="197"/>
      <c r="K29" s="197"/>
      <c r="L29" s="169"/>
      <c r="M29" s="169"/>
      <c r="N29" s="197"/>
      <c r="O29" s="197"/>
      <c r="P29" s="169"/>
      <c r="Q29" s="169"/>
      <c r="R29" s="197"/>
      <c r="S29" s="197"/>
      <c r="T29" s="169"/>
      <c r="U29" s="169"/>
      <c r="V29" s="197"/>
      <c r="W29" s="197"/>
      <c r="X29" s="169"/>
      <c r="Y29" s="169"/>
      <c r="Z29" s="197"/>
      <c r="AA29" s="197"/>
      <c r="AB29" s="169"/>
      <c r="AC29" s="169"/>
      <c r="AD29" s="198"/>
    </row>
    <row r="30" spans="2:32" ht="16.5" customHeight="1">
      <c r="B30" s="197" t="s">
        <v>228</v>
      </c>
      <c r="C30" s="186" t="s">
        <v>229</v>
      </c>
      <c r="D30" s="194">
        <v>4150</v>
      </c>
      <c r="E30" s="172"/>
      <c r="F30" s="166"/>
      <c r="G30" s="166"/>
      <c r="H30" s="167"/>
      <c r="I30" s="168"/>
      <c r="J30" s="166" t="s">
        <v>232</v>
      </c>
      <c r="K30" s="187" t="s">
        <v>233</v>
      </c>
      <c r="L30" s="194">
        <v>1200</v>
      </c>
      <c r="M30" s="172"/>
      <c r="N30" s="166" t="s">
        <v>238</v>
      </c>
      <c r="O30" s="187" t="s">
        <v>239</v>
      </c>
      <c r="P30" s="194">
        <v>2300</v>
      </c>
      <c r="Q30" s="172"/>
      <c r="R30" s="166" t="s">
        <v>245</v>
      </c>
      <c r="S30" s="201" t="s">
        <v>2505</v>
      </c>
      <c r="T30" s="167">
        <v>300</v>
      </c>
      <c r="U30" s="172"/>
      <c r="V30" s="166"/>
      <c r="W30" s="166"/>
      <c r="X30" s="167"/>
      <c r="Y30" s="168"/>
      <c r="Z30" s="166" t="s">
        <v>249</v>
      </c>
      <c r="AA30" s="201" t="s">
        <v>2505</v>
      </c>
      <c r="AB30" s="167">
        <v>2500</v>
      </c>
      <c r="AC30" s="172"/>
      <c r="AD30" s="133" t="s">
        <v>197</v>
      </c>
    </row>
    <row r="31" spans="2:32" ht="16.5" customHeight="1">
      <c r="B31" s="175" t="s">
        <v>230</v>
      </c>
      <c r="C31" s="200" t="s">
        <v>231</v>
      </c>
      <c r="D31" s="190">
        <v>1000</v>
      </c>
      <c r="E31" s="163"/>
      <c r="F31" s="136"/>
      <c r="G31" s="136"/>
      <c r="H31" s="143"/>
      <c r="I31" s="131"/>
      <c r="J31" s="136" t="s">
        <v>234</v>
      </c>
      <c r="K31" s="188" t="s">
        <v>235</v>
      </c>
      <c r="L31" s="190">
        <v>800</v>
      </c>
      <c r="M31" s="163"/>
      <c r="N31" s="136" t="s">
        <v>240</v>
      </c>
      <c r="O31" s="188" t="s">
        <v>241</v>
      </c>
      <c r="P31" s="190">
        <v>1400</v>
      </c>
      <c r="Q31" s="163"/>
      <c r="R31" s="136" t="s">
        <v>246</v>
      </c>
      <c r="S31" s="188" t="s">
        <v>2522</v>
      </c>
      <c r="T31" s="143">
        <v>200</v>
      </c>
      <c r="U31" s="163"/>
      <c r="V31" s="136"/>
      <c r="W31" s="136"/>
      <c r="X31" s="143"/>
      <c r="Y31" s="131"/>
      <c r="Z31" s="136" t="s">
        <v>250</v>
      </c>
      <c r="AA31" s="202" t="s">
        <v>2506</v>
      </c>
      <c r="AB31" s="143">
        <v>600</v>
      </c>
      <c r="AC31" s="163"/>
      <c r="AD31" s="133">
        <f>SUMIF(C9:Y9,D9,C37:Y37)</f>
        <v>15450</v>
      </c>
      <c r="AF31" s="145"/>
    </row>
    <row r="32" spans="2:32" ht="16.5" customHeight="1">
      <c r="B32" s="129"/>
      <c r="C32" s="136"/>
      <c r="D32" s="143"/>
      <c r="E32" s="131"/>
      <c r="F32" s="136"/>
      <c r="G32" s="136"/>
      <c r="H32" s="143"/>
      <c r="I32" s="131"/>
      <c r="J32" s="136" t="s">
        <v>236</v>
      </c>
      <c r="K32" s="188" t="s">
        <v>237</v>
      </c>
      <c r="L32" s="190">
        <v>2200</v>
      </c>
      <c r="M32" s="163"/>
      <c r="N32" s="136" t="s">
        <v>242</v>
      </c>
      <c r="O32" s="188" t="s">
        <v>235</v>
      </c>
      <c r="P32" s="190">
        <v>550</v>
      </c>
      <c r="Q32" s="163"/>
      <c r="R32" s="136" t="s">
        <v>247</v>
      </c>
      <c r="S32" s="188" t="s">
        <v>2523</v>
      </c>
      <c r="T32" s="143">
        <v>150</v>
      </c>
      <c r="U32" s="163"/>
      <c r="V32" s="136"/>
      <c r="W32" s="136"/>
      <c r="X32" s="143"/>
      <c r="Y32" s="131"/>
      <c r="Z32" s="136"/>
      <c r="AA32" s="136"/>
      <c r="AB32" s="143"/>
      <c r="AC32" s="131"/>
      <c r="AD32" s="133"/>
    </row>
    <row r="33" spans="2:35" ht="16.5" customHeight="1">
      <c r="B33" s="129"/>
      <c r="C33" s="136"/>
      <c r="D33" s="143"/>
      <c r="E33" s="131"/>
      <c r="F33" s="136"/>
      <c r="G33" s="136"/>
      <c r="H33" s="143"/>
      <c r="I33" s="131"/>
      <c r="J33" s="136"/>
      <c r="K33" s="136"/>
      <c r="L33" s="143"/>
      <c r="M33" s="131"/>
      <c r="N33" s="136" t="s">
        <v>243</v>
      </c>
      <c r="O33" s="188" t="s">
        <v>244</v>
      </c>
      <c r="P33" s="135">
        <v>850</v>
      </c>
      <c r="Q33" s="163"/>
      <c r="R33" s="136" t="s">
        <v>248</v>
      </c>
      <c r="S33" s="188" t="s">
        <v>2524</v>
      </c>
      <c r="T33" s="143">
        <v>350</v>
      </c>
      <c r="U33" s="163"/>
      <c r="V33" s="136"/>
      <c r="W33" s="136"/>
      <c r="X33" s="143"/>
      <c r="Y33" s="131"/>
      <c r="Z33" s="136"/>
      <c r="AA33" s="136"/>
      <c r="AB33" s="143"/>
      <c r="AC33" s="131"/>
      <c r="AD33" s="133" t="s">
        <v>199</v>
      </c>
    </row>
    <row r="34" spans="2:35" ht="16.5" customHeight="1">
      <c r="B34" s="129"/>
      <c r="C34" s="136"/>
      <c r="D34" s="143"/>
      <c r="E34" s="131"/>
      <c r="F34" s="136"/>
      <c r="G34" s="136"/>
      <c r="H34" s="143"/>
      <c r="I34" s="131"/>
      <c r="J34" s="136"/>
      <c r="K34" s="136"/>
      <c r="L34" s="143"/>
      <c r="M34" s="131"/>
      <c r="N34" s="136"/>
      <c r="O34" s="136"/>
      <c r="P34" s="143"/>
      <c r="Q34" s="131"/>
      <c r="R34" s="136"/>
      <c r="S34" s="136"/>
      <c r="T34" s="143"/>
      <c r="U34" s="131"/>
      <c r="V34" s="136"/>
      <c r="W34" s="136"/>
      <c r="X34" s="143"/>
      <c r="Y34" s="131"/>
      <c r="Z34" s="136"/>
      <c r="AA34" s="136"/>
      <c r="AB34" s="143"/>
      <c r="AC34" s="131"/>
      <c r="AD34" s="170">
        <f>SUMIF(C9:Y9,E9,C37:Y37)</f>
        <v>0</v>
      </c>
    </row>
    <row r="35" spans="2:35" ht="16.5" customHeight="1">
      <c r="B35" s="129"/>
      <c r="C35" s="136"/>
      <c r="D35" s="143"/>
      <c r="E35" s="131"/>
      <c r="F35" s="136"/>
      <c r="G35" s="136"/>
      <c r="H35" s="143"/>
      <c r="I35" s="131"/>
      <c r="J35" s="136"/>
      <c r="K35" s="136"/>
      <c r="L35" s="143"/>
      <c r="M35" s="131"/>
      <c r="N35" s="136"/>
      <c r="O35" s="136"/>
      <c r="P35" s="143"/>
      <c r="Q35" s="131"/>
      <c r="R35" s="136"/>
      <c r="S35" s="136"/>
      <c r="T35" s="143"/>
      <c r="U35" s="131"/>
      <c r="V35" s="136"/>
      <c r="W35" s="136"/>
      <c r="X35" s="143"/>
      <c r="Y35" s="131"/>
      <c r="Z35" s="136"/>
      <c r="AA35" s="136"/>
      <c r="AB35" s="143"/>
      <c r="AC35" s="131"/>
      <c r="AD35" s="171" t="s">
        <v>2502</v>
      </c>
    </row>
    <row r="36" spans="2:35" ht="16.5" customHeight="1">
      <c r="B36" s="134"/>
      <c r="C36" s="136"/>
      <c r="D36" s="143"/>
      <c r="E36" s="131"/>
      <c r="F36" s="136"/>
      <c r="G36" s="136"/>
      <c r="H36" s="143"/>
      <c r="I36" s="131"/>
      <c r="J36" s="136"/>
      <c r="K36" s="136"/>
      <c r="L36" s="143"/>
      <c r="M36" s="131"/>
      <c r="N36" s="136"/>
      <c r="O36" s="136"/>
      <c r="P36" s="143"/>
      <c r="Q36" s="131"/>
      <c r="R36" s="136"/>
      <c r="S36" s="136"/>
      <c r="T36" s="143"/>
      <c r="U36" s="131"/>
      <c r="V36" s="136"/>
      <c r="W36" s="136"/>
      <c r="X36" s="143"/>
      <c r="Y36" s="131"/>
      <c r="Z36" s="136"/>
      <c r="AA36" s="136"/>
      <c r="AB36" s="143"/>
      <c r="AC36" s="131"/>
      <c r="AD36" s="170">
        <f>AC37</f>
        <v>0</v>
      </c>
    </row>
    <row r="37" spans="2:35" ht="16.5" customHeight="1">
      <c r="B37" s="134"/>
      <c r="C37" s="136" t="s">
        <v>59</v>
      </c>
      <c r="D37" s="143">
        <f>SUM(D30:D36)</f>
        <v>5150</v>
      </c>
      <c r="E37" s="165">
        <f>SUM(E30:E36)</f>
        <v>0</v>
      </c>
      <c r="F37" s="136"/>
      <c r="G37" s="136"/>
      <c r="H37" s="143">
        <f>SUM(H30:H36)</f>
        <v>0</v>
      </c>
      <c r="I37" s="165">
        <f>SUM(I30:I36)</f>
        <v>0</v>
      </c>
      <c r="J37" s="136"/>
      <c r="K37" s="136"/>
      <c r="L37" s="143">
        <f>SUM(L30:L36)</f>
        <v>4200</v>
      </c>
      <c r="M37" s="165">
        <f>SUM(M30:M36)</f>
        <v>0</v>
      </c>
      <c r="N37" s="136"/>
      <c r="O37" s="136"/>
      <c r="P37" s="143">
        <f>SUM(P30:P36)</f>
        <v>5100</v>
      </c>
      <c r="Q37" s="165">
        <f>SUM(Q30:Q36)</f>
        <v>0</v>
      </c>
      <c r="R37" s="136"/>
      <c r="S37" s="136"/>
      <c r="T37" s="143">
        <f>SUM(T30:T36)</f>
        <v>1000</v>
      </c>
      <c r="U37" s="165">
        <f>SUM(U30:U36)</f>
        <v>0</v>
      </c>
      <c r="V37" s="136"/>
      <c r="W37" s="136"/>
      <c r="X37" s="143">
        <f>SUM(X30:X36)</f>
        <v>0</v>
      </c>
      <c r="Y37" s="165">
        <f>SUM(Y30:Y36)</f>
        <v>0</v>
      </c>
      <c r="Z37" s="136"/>
      <c r="AA37" s="136"/>
      <c r="AB37" s="143">
        <f>SUM(AB30:AB36)</f>
        <v>3100</v>
      </c>
      <c r="AC37" s="165">
        <f>SUM(AC30:AC36)</f>
        <v>0</v>
      </c>
      <c r="AD37" s="133"/>
    </row>
    <row r="38" spans="2:35" s="183" customFormat="1" ht="16.5" customHeight="1">
      <c r="B38" s="195"/>
      <c r="C38" s="196" t="s">
        <v>251</v>
      </c>
      <c r="D38" s="169"/>
      <c r="E38" s="169"/>
      <c r="F38" s="197"/>
      <c r="G38" s="197"/>
      <c r="H38" s="169"/>
      <c r="I38" s="169"/>
      <c r="J38" s="197"/>
      <c r="K38" s="197"/>
      <c r="L38" s="169"/>
      <c r="M38" s="169"/>
      <c r="N38" s="197"/>
      <c r="O38" s="197"/>
      <c r="P38" s="169"/>
      <c r="Q38" s="169"/>
      <c r="R38" s="197"/>
      <c r="S38" s="197"/>
      <c r="T38" s="169"/>
      <c r="U38" s="169"/>
      <c r="V38" s="197"/>
      <c r="W38" s="197"/>
      <c r="X38" s="169"/>
      <c r="Y38" s="169"/>
      <c r="Z38" s="197"/>
      <c r="AA38" s="197"/>
      <c r="AB38" s="169"/>
      <c r="AC38" s="169"/>
      <c r="AD38" s="198"/>
    </row>
    <row r="39" spans="2:35" ht="16.5" customHeight="1">
      <c r="B39" s="164" t="s">
        <v>252</v>
      </c>
      <c r="C39" s="186" t="s">
        <v>253</v>
      </c>
      <c r="D39" s="194">
        <v>1650</v>
      </c>
      <c r="E39" s="172"/>
      <c r="F39" s="166" t="s">
        <v>258</v>
      </c>
      <c r="G39" s="187" t="s">
        <v>259</v>
      </c>
      <c r="H39" s="194">
        <v>550</v>
      </c>
      <c r="I39" s="172"/>
      <c r="J39" s="166" t="s">
        <v>266</v>
      </c>
      <c r="K39" s="187" t="s">
        <v>253</v>
      </c>
      <c r="L39" s="194">
        <v>1450</v>
      </c>
      <c r="M39" s="172"/>
      <c r="N39" s="166" t="s">
        <v>272</v>
      </c>
      <c r="O39" s="187" t="s">
        <v>273</v>
      </c>
      <c r="P39" s="194">
        <v>500</v>
      </c>
      <c r="Q39" s="172"/>
      <c r="R39" s="166" t="s">
        <v>280</v>
      </c>
      <c r="S39" s="187" t="s">
        <v>2507</v>
      </c>
      <c r="T39" s="167">
        <v>1500</v>
      </c>
      <c r="U39" s="172"/>
      <c r="V39" s="166"/>
      <c r="W39" s="166"/>
      <c r="X39" s="167"/>
      <c r="Y39" s="168"/>
      <c r="Z39" s="166" t="s">
        <v>285</v>
      </c>
      <c r="AA39" s="187" t="s">
        <v>2507</v>
      </c>
      <c r="AB39" s="167">
        <v>1600</v>
      </c>
      <c r="AC39" s="172"/>
      <c r="AD39" s="133" t="s">
        <v>197</v>
      </c>
    </row>
    <row r="40" spans="2:35" ht="16.5" customHeight="1">
      <c r="B40" s="174" t="s">
        <v>254</v>
      </c>
      <c r="C40" s="200" t="s">
        <v>255</v>
      </c>
      <c r="D40" s="135">
        <v>1500</v>
      </c>
      <c r="E40" s="163"/>
      <c r="F40" s="136" t="s">
        <v>260</v>
      </c>
      <c r="G40" s="188" t="s">
        <v>261</v>
      </c>
      <c r="H40" s="135">
        <v>1100</v>
      </c>
      <c r="I40" s="163"/>
      <c r="J40" s="136" t="s">
        <v>267</v>
      </c>
      <c r="K40" s="188" t="s">
        <v>268</v>
      </c>
      <c r="L40" s="135">
        <v>3500</v>
      </c>
      <c r="M40" s="163"/>
      <c r="N40" s="136" t="s">
        <v>274</v>
      </c>
      <c r="O40" s="188" t="s">
        <v>275</v>
      </c>
      <c r="P40" s="190">
        <v>700</v>
      </c>
      <c r="Q40" s="163"/>
      <c r="R40" s="136" t="s">
        <v>281</v>
      </c>
      <c r="S40" s="188" t="s">
        <v>2518</v>
      </c>
      <c r="T40" s="143">
        <v>200</v>
      </c>
      <c r="U40" s="163"/>
      <c r="V40" s="136"/>
      <c r="W40" s="136"/>
      <c r="X40" s="143"/>
      <c r="Y40" s="131"/>
      <c r="Z40" s="136" t="s">
        <v>286</v>
      </c>
      <c r="AA40" s="188" t="s">
        <v>2508</v>
      </c>
      <c r="AB40" s="143">
        <v>900</v>
      </c>
      <c r="AC40" s="163"/>
      <c r="AD40" s="133">
        <f>SUMIF(C9:Y9,D9,C51:Y51)</f>
        <v>25000</v>
      </c>
    </row>
    <row r="41" spans="2:35" ht="16.5" customHeight="1">
      <c r="B41" s="179" t="s">
        <v>256</v>
      </c>
      <c r="C41" s="200" t="s">
        <v>257</v>
      </c>
      <c r="D41" s="135">
        <v>700</v>
      </c>
      <c r="E41" s="163"/>
      <c r="F41" s="136" t="s">
        <v>262</v>
      </c>
      <c r="G41" s="188" t="s">
        <v>263</v>
      </c>
      <c r="H41" s="190">
        <v>1100</v>
      </c>
      <c r="I41" s="163"/>
      <c r="J41" s="136" t="s">
        <v>269</v>
      </c>
      <c r="K41" s="188" t="s">
        <v>270</v>
      </c>
      <c r="L41" s="190">
        <v>1550</v>
      </c>
      <c r="M41" s="163"/>
      <c r="N41" s="136" t="s">
        <v>276</v>
      </c>
      <c r="O41" s="188" t="s">
        <v>257</v>
      </c>
      <c r="P41" s="190">
        <v>600</v>
      </c>
      <c r="Q41" s="163"/>
      <c r="R41" s="136" t="s">
        <v>282</v>
      </c>
      <c r="S41" s="188" t="s">
        <v>2519</v>
      </c>
      <c r="T41" s="143">
        <v>200</v>
      </c>
      <c r="U41" s="163"/>
      <c r="V41" s="136"/>
      <c r="W41" s="136"/>
      <c r="X41" s="143"/>
      <c r="Y41" s="131"/>
      <c r="Z41" s="136" t="s">
        <v>287</v>
      </c>
      <c r="AA41" s="188" t="s">
        <v>2509</v>
      </c>
      <c r="AB41" s="143">
        <v>900</v>
      </c>
      <c r="AC41" s="163"/>
      <c r="AD41" s="133"/>
    </row>
    <row r="42" spans="2:35" ht="16.5" customHeight="1">
      <c r="B42" s="121"/>
      <c r="C42" s="136"/>
      <c r="D42" s="143"/>
      <c r="E42" s="131"/>
      <c r="F42" s="136" t="s">
        <v>264</v>
      </c>
      <c r="G42" s="188" t="s">
        <v>265</v>
      </c>
      <c r="H42" s="190">
        <v>1650</v>
      </c>
      <c r="I42" s="163"/>
      <c r="J42" s="136" t="s">
        <v>271</v>
      </c>
      <c r="K42" s="188" t="s">
        <v>255</v>
      </c>
      <c r="L42" s="190">
        <v>4000</v>
      </c>
      <c r="M42" s="163"/>
      <c r="N42" s="136" t="s">
        <v>277</v>
      </c>
      <c r="O42" s="188" t="s">
        <v>255</v>
      </c>
      <c r="P42" s="190">
        <v>1300</v>
      </c>
      <c r="Q42" s="163"/>
      <c r="R42" s="136" t="s">
        <v>283</v>
      </c>
      <c r="S42" s="188" t="s">
        <v>2520</v>
      </c>
      <c r="T42" s="143">
        <v>700</v>
      </c>
      <c r="U42" s="163"/>
      <c r="V42" s="136"/>
      <c r="W42" s="136"/>
      <c r="X42" s="143"/>
      <c r="Y42" s="131"/>
      <c r="Z42" s="136" t="s">
        <v>288</v>
      </c>
      <c r="AA42" s="188" t="s">
        <v>2519</v>
      </c>
      <c r="AB42" s="143">
        <v>750</v>
      </c>
      <c r="AC42" s="163"/>
      <c r="AD42" s="133" t="s">
        <v>199</v>
      </c>
    </row>
    <row r="43" spans="2:35" ht="16.5" customHeight="1">
      <c r="B43" s="122" t="s">
        <v>146</v>
      </c>
      <c r="C43" s="136"/>
      <c r="D43" s="143"/>
      <c r="E43" s="131"/>
      <c r="F43" s="136"/>
      <c r="G43" s="136"/>
      <c r="H43" s="143"/>
      <c r="I43" s="131"/>
      <c r="J43" s="136"/>
      <c r="K43" s="136"/>
      <c r="L43" s="143"/>
      <c r="M43" s="131"/>
      <c r="N43" s="136" t="s">
        <v>278</v>
      </c>
      <c r="O43" s="188" t="s">
        <v>279</v>
      </c>
      <c r="P43" s="135">
        <v>500</v>
      </c>
      <c r="Q43" s="163"/>
      <c r="R43" s="136" t="s">
        <v>284</v>
      </c>
      <c r="S43" s="188" t="s">
        <v>2525</v>
      </c>
      <c r="T43" s="143">
        <v>50</v>
      </c>
      <c r="U43" s="163"/>
      <c r="V43" s="136"/>
      <c r="W43" s="136"/>
      <c r="X43" s="143"/>
      <c r="Y43" s="131"/>
      <c r="Z43" s="136" t="s">
        <v>289</v>
      </c>
      <c r="AA43" s="202" t="s">
        <v>2521</v>
      </c>
      <c r="AB43" s="143">
        <v>1000</v>
      </c>
      <c r="AC43" s="163"/>
      <c r="AD43" s="170">
        <f>SUMIF(C9:Y9,E9,C51:Y51)</f>
        <v>0</v>
      </c>
    </row>
    <row r="44" spans="2:35" ht="16.5" customHeight="1">
      <c r="B44" s="129" t="s">
        <v>150</v>
      </c>
      <c r="C44" s="136"/>
      <c r="D44" s="143"/>
      <c r="E44" s="131"/>
      <c r="F44" s="136"/>
      <c r="G44" s="136"/>
      <c r="H44" s="143"/>
      <c r="I44" s="131"/>
      <c r="J44" s="136"/>
      <c r="K44" s="136"/>
      <c r="L44" s="143"/>
      <c r="M44" s="131"/>
      <c r="N44" s="136"/>
      <c r="O44" s="136"/>
      <c r="P44" s="143"/>
      <c r="Q44" s="131"/>
      <c r="R44" s="136"/>
      <c r="S44" s="136"/>
      <c r="T44" s="143"/>
      <c r="U44" s="131"/>
      <c r="V44" s="136"/>
      <c r="W44" s="136"/>
      <c r="X44" s="143"/>
      <c r="Y44" s="131"/>
      <c r="Z44" s="136" t="s">
        <v>290</v>
      </c>
      <c r="AA44" s="188" t="s">
        <v>2520</v>
      </c>
      <c r="AB44" s="143">
        <v>800</v>
      </c>
      <c r="AC44" s="163"/>
      <c r="AD44" s="171" t="s">
        <v>2502</v>
      </c>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70">
        <f>AC51</f>
        <v>0</v>
      </c>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SUM(D39:D50)</f>
        <v>3850</v>
      </c>
      <c r="E51" s="150">
        <f>SUM(E39:E50)</f>
        <v>0</v>
      </c>
      <c r="F51" s="144">
        <f t="shared" ref="F51:Z51" si="0">SUM(F43:F50)</f>
        <v>0</v>
      </c>
      <c r="G51" s="144"/>
      <c r="H51" s="149">
        <f>SUM(H39:H50)</f>
        <v>4400</v>
      </c>
      <c r="I51" s="150">
        <f>SUM(I39:I50)</f>
        <v>0</v>
      </c>
      <c r="J51" s="146">
        <f t="shared" si="0"/>
        <v>0</v>
      </c>
      <c r="K51" s="144"/>
      <c r="L51" s="149">
        <f>SUM(L39:L50)</f>
        <v>10500</v>
      </c>
      <c r="M51" s="150">
        <f>SUM(M39:M50)</f>
        <v>0</v>
      </c>
      <c r="N51" s="144">
        <f t="shared" si="0"/>
        <v>0</v>
      </c>
      <c r="O51" s="144"/>
      <c r="P51" s="149">
        <f>SUM(P39:P50)</f>
        <v>3600</v>
      </c>
      <c r="Q51" s="150">
        <f>SUM(Q39:Q50)</f>
        <v>0</v>
      </c>
      <c r="R51" s="144">
        <f t="shared" si="0"/>
        <v>0</v>
      </c>
      <c r="S51" s="144"/>
      <c r="T51" s="149">
        <f>SUM(T39:T50)</f>
        <v>2650</v>
      </c>
      <c r="U51" s="150">
        <f>SUM(U39:U50)</f>
        <v>0</v>
      </c>
      <c r="V51" s="144">
        <f t="shared" si="0"/>
        <v>0</v>
      </c>
      <c r="W51" s="144"/>
      <c r="X51" s="149">
        <f>SUM(X39:X50)</f>
        <v>0</v>
      </c>
      <c r="Y51" s="150">
        <f>SUM(Y39:Y50)</f>
        <v>0</v>
      </c>
      <c r="Z51" s="144">
        <f t="shared" si="0"/>
        <v>0</v>
      </c>
      <c r="AA51" s="144"/>
      <c r="AB51" s="149">
        <f>SUM(AB39:AB50)</f>
        <v>5950</v>
      </c>
      <c r="AC51" s="150">
        <f>SUM(AC39:AC50)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
    <cfRule type="expression" dxfId="761" priority="1" stopIfTrue="1">
      <formula>D11&lt;E11</formula>
    </cfRule>
    <cfRule type="expression" dxfId="760" priority="2" stopIfTrue="1">
      <formula>MOD(E11,50)&gt;0</formula>
    </cfRule>
  </conditionalFormatting>
  <conditionalFormatting sqref="E21">
    <cfRule type="expression" dxfId="759" priority="41" stopIfTrue="1">
      <formula>D21&lt;E21</formula>
    </cfRule>
    <cfRule type="expression" dxfId="758" priority="42" stopIfTrue="1">
      <formula>MOD(E21,50)&gt;0</formula>
    </cfRule>
  </conditionalFormatting>
  <conditionalFormatting sqref="E30:E31">
    <cfRule type="expression" dxfId="757" priority="76" stopIfTrue="1">
      <formula>MOD(E30,50)&gt;0</formula>
    </cfRule>
    <cfRule type="expression" dxfId="756" priority="75" stopIfTrue="1">
      <formula>D30&lt;E30</formula>
    </cfRule>
  </conditionalFormatting>
  <conditionalFormatting sqref="E39:E41">
    <cfRule type="expression" dxfId="755" priority="106" stopIfTrue="1">
      <formula>MOD(E39,50)&gt;0</formula>
    </cfRule>
    <cfRule type="expression" dxfId="754" priority="105" stopIfTrue="1">
      <formula>D39&lt;E39</formula>
    </cfRule>
  </conditionalFormatting>
  <conditionalFormatting sqref="I11:I14">
    <cfRule type="expression" dxfId="753" priority="3" stopIfTrue="1">
      <formula>H11&lt;I11</formula>
    </cfRule>
    <cfRule type="expression" dxfId="752" priority="4" stopIfTrue="1">
      <formula>MOD(I11,50)&gt;0</formula>
    </cfRule>
  </conditionalFormatting>
  <conditionalFormatting sqref="I21:I23">
    <cfRule type="expression" dxfId="751" priority="43" stopIfTrue="1">
      <formula>H21&lt;I21</formula>
    </cfRule>
    <cfRule type="expression" dxfId="750" priority="44" stopIfTrue="1">
      <formula>MOD(I21,50)&gt;0</formula>
    </cfRule>
  </conditionalFormatting>
  <conditionalFormatting sqref="I39:I42">
    <cfRule type="expression" dxfId="749" priority="111" stopIfTrue="1">
      <formula>H39&lt;I39</formula>
    </cfRule>
    <cfRule type="expression" dxfId="748" priority="112" stopIfTrue="1">
      <formula>MOD(I39,50)&gt;0</formula>
    </cfRule>
  </conditionalFormatting>
  <conditionalFormatting sqref="M11:M12">
    <cfRule type="expression" dxfId="747" priority="11" stopIfTrue="1">
      <formula>L11&lt;M11</formula>
    </cfRule>
    <cfRule type="expression" dxfId="746" priority="12" stopIfTrue="1">
      <formula>MOD(M11,50)&gt;0</formula>
    </cfRule>
  </conditionalFormatting>
  <conditionalFormatting sqref="M21:M23">
    <cfRule type="expression" dxfId="745" priority="49" stopIfTrue="1">
      <formula>L21&lt;M21</formula>
    </cfRule>
    <cfRule type="expression" dxfId="744" priority="50" stopIfTrue="1">
      <formula>MOD(M21,50)&gt;0</formula>
    </cfRule>
  </conditionalFormatting>
  <conditionalFormatting sqref="M30:M32">
    <cfRule type="expression" dxfId="743" priority="80" stopIfTrue="1">
      <formula>MOD(M30,50)&gt;0</formula>
    </cfRule>
    <cfRule type="expression" dxfId="742" priority="79" stopIfTrue="1">
      <formula>L30&lt;M30</formula>
    </cfRule>
  </conditionalFormatting>
  <conditionalFormatting sqref="M39:M42">
    <cfRule type="expression" dxfId="741" priority="119" stopIfTrue="1">
      <formula>L39&lt;M39</formula>
    </cfRule>
    <cfRule type="expression" dxfId="740" priority="120" stopIfTrue="1">
      <formula>MOD(M39,50)&gt;0</formula>
    </cfRule>
  </conditionalFormatting>
  <conditionalFormatting sqref="Q11:Q14">
    <cfRule type="expression" dxfId="739" priority="15" stopIfTrue="1">
      <formula>P11&lt;Q11</formula>
    </cfRule>
    <cfRule type="expression" dxfId="738" priority="16" stopIfTrue="1">
      <formula>MOD(Q11,50)&gt;0</formula>
    </cfRule>
  </conditionalFormatting>
  <conditionalFormatting sqref="Q21:Q23">
    <cfRule type="expression" dxfId="737" priority="55" stopIfTrue="1">
      <formula>P21&lt;Q21</formula>
    </cfRule>
    <cfRule type="expression" dxfId="736" priority="56" stopIfTrue="1">
      <formula>MOD(Q21,50)&gt;0</formula>
    </cfRule>
  </conditionalFormatting>
  <conditionalFormatting sqref="Q30:Q33">
    <cfRule type="expression" dxfId="735" priority="86" stopIfTrue="1">
      <formula>MOD(Q30,50)&gt;0</formula>
    </cfRule>
    <cfRule type="expression" dxfId="734" priority="85" stopIfTrue="1">
      <formula>P30&lt;Q30</formula>
    </cfRule>
  </conditionalFormatting>
  <conditionalFormatting sqref="Q39:Q43">
    <cfRule type="expression" dxfId="733" priority="127" stopIfTrue="1">
      <formula>P39&lt;Q39</formula>
    </cfRule>
    <cfRule type="expression" dxfId="732" priority="128" stopIfTrue="1">
      <formula>MOD(Q39,50)&gt;0</formula>
    </cfRule>
  </conditionalFormatting>
  <conditionalFormatting sqref="U11:U14">
    <cfRule type="expression" dxfId="731" priority="24" stopIfTrue="1">
      <formula>MOD(U11,50)&gt;0</formula>
    </cfRule>
    <cfRule type="expression" dxfId="730" priority="23" stopIfTrue="1">
      <formula>T11&lt;U11</formula>
    </cfRule>
  </conditionalFormatting>
  <conditionalFormatting sqref="U21:U23">
    <cfRule type="expression" dxfId="729" priority="62" stopIfTrue="1">
      <formula>MOD(U21,50)&gt;0</formula>
    </cfRule>
    <cfRule type="expression" dxfId="728" priority="61" stopIfTrue="1">
      <formula>T21&lt;U21</formula>
    </cfRule>
  </conditionalFormatting>
  <conditionalFormatting sqref="U30:U33">
    <cfRule type="expression" dxfId="727" priority="93" stopIfTrue="1">
      <formula>T30&lt;U30</formula>
    </cfRule>
    <cfRule type="expression" dxfId="726" priority="94" stopIfTrue="1">
      <formula>MOD(U30,50)&gt;0</formula>
    </cfRule>
  </conditionalFormatting>
  <conditionalFormatting sqref="U39:U43">
    <cfRule type="expression" dxfId="725" priority="137" stopIfTrue="1">
      <formula>T39&lt;U39</formula>
    </cfRule>
    <cfRule type="expression" dxfId="724" priority="138" stopIfTrue="1">
      <formula>MOD(U39,50)&gt;0</formula>
    </cfRule>
  </conditionalFormatting>
  <conditionalFormatting sqref="AC11:AC15">
    <cfRule type="expression" dxfId="723" priority="31" stopIfTrue="1">
      <formula>AB11&lt;AC11</formula>
    </cfRule>
    <cfRule type="expression" dxfId="722" priority="32" stopIfTrue="1">
      <formula>MOD(AC11,50)&gt;0</formula>
    </cfRule>
  </conditionalFormatting>
  <conditionalFormatting sqref="AC21:AC24">
    <cfRule type="expression" dxfId="721" priority="68" stopIfTrue="1">
      <formula>MOD(AC21,50)&gt;0</formula>
    </cfRule>
    <cfRule type="expression" dxfId="720" priority="67" stopIfTrue="1">
      <formula>AB21&lt;AC21</formula>
    </cfRule>
  </conditionalFormatting>
  <conditionalFormatting sqref="AC30:AC31">
    <cfRule type="expression" dxfId="719" priority="101" stopIfTrue="1">
      <formula>AB30&lt;AC30</formula>
    </cfRule>
    <cfRule type="expression" dxfId="718" priority="102" stopIfTrue="1">
      <formula>MOD(AC30,50)&gt;0</formula>
    </cfRule>
  </conditionalFormatting>
  <conditionalFormatting sqref="AC39:AC44">
    <cfRule type="expression" dxfId="717" priority="147" stopIfTrue="1">
      <formula>AB39&lt;AC39</formula>
    </cfRule>
    <cfRule type="expression" dxfId="716" priority="148" stopIfTrue="1">
      <formula>MOD(AC39,50)&gt;0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E11 AC39:AC44 U39:U43 Q39:Q43 M39:M42 I39:I42 E39:E41 AC30:AC31 U30:U33 Q30:Q33 M30:M32 E30:E31 AC21:AC24 U21:U23 Q21:Q23 M21:M23 I21:I23 E21 AC11:AC15 U11:U14 Q11:Q14 M11:M12 I11:I14" xr:uid="{00000000-0002-0000-0700-000000000000}">
      <formula1>NOT(OR(D11&lt;E11,MOD(E11,50)&gt;0))</formula1>
    </dataValidation>
  </dataValidations>
  <hyperlinks>
    <hyperlink ref="C3" location="一番最初に入力して下さい!E7" tooltip="入力シートへ" display="一番最初に入力して下さい!E7" xr:uid="{00000000-0004-0000-0700-000000000000}"/>
    <hyperlink ref="C5" location="一番最初に入力して下さい!E8" tooltip="入力シートへ" display="一番最初に入力して下さい!E8" xr:uid="{00000000-0004-0000-0700-000001000000}"/>
    <hyperlink ref="I3" location="一番最初に入力して下さい!E5" tooltip="入力シートへ" display="一番最初に入力して下さい!E5" xr:uid="{00000000-0004-0000-0700-000002000000}"/>
    <hyperlink ref="P3" location="一番最初に入力して下さい!E9" tooltip="入力シートへ" display="一番最初に入力して下さい!E9" xr:uid="{00000000-0004-0000-0700-000003000000}"/>
    <hyperlink ref="I5" location="一番最初に入力して下さい!E11" tooltip="入力シートへ" display="一番最初に入力して下さい!E11" xr:uid="{00000000-0004-0000-0700-000004000000}"/>
    <hyperlink ref="O5" location="一番最初に入力して下さい!E12" tooltip="入力シートへ" display="一番最初に入力して下さい!E12" xr:uid="{00000000-0004-0000-0700-000005000000}"/>
    <hyperlink ref="S5" location="一番最初に入力して下さい!E13" tooltip="入力シートへ" display="一番最初に入力して下さい!E13" xr:uid="{00000000-0004-0000-0700-000006000000}"/>
    <hyperlink ref="C10" location="大阪市部数合計表!B5" tooltip="集計シートへ" display="大阪市部数合計表!B5" xr:uid="{00000000-0004-0000-0700-000078000000}"/>
    <hyperlink ref="C20" location="大阪市部数合計表!B6" tooltip="集計シートへ" display="大阪市部数合計表!B6" xr:uid="{00000000-0004-0000-0700-000079000000}"/>
    <hyperlink ref="C29" location="大阪市部数合計表!B7" tooltip="集計シートへ" display="大阪市部数合計表!B7" xr:uid="{00000000-0004-0000-0700-00007A000000}"/>
    <hyperlink ref="C38" location="大阪市部数合計表!B8" tooltip="集計シートへ" display="大阪市部数合計表!B8" xr:uid="{00000000-0004-0000-0700-00007B000000}"/>
  </hyperlinks>
  <printOptions horizontalCentered="1" verticalCentered="1"/>
  <pageMargins left="0" right="0" top="0" bottom="0" header="0" footer="0"/>
  <pageSetup paperSize="9" scale="65"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6DFFAF"/>
  </sheetPr>
  <dimension ref="A1:AI58"/>
  <sheetViews>
    <sheetView showGridLines="0" zoomScale="85" zoomScaleNormal="85" workbookViewId="0">
      <selection activeCell="W20" sqref="W20"/>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292</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293</v>
      </c>
      <c r="C11" s="186" t="s">
        <v>294</v>
      </c>
      <c r="D11" s="124">
        <v>4000</v>
      </c>
      <c r="E11" s="162"/>
      <c r="F11" s="123" t="s">
        <v>297</v>
      </c>
      <c r="G11" s="187" t="s">
        <v>298</v>
      </c>
      <c r="H11" s="124">
        <v>1050</v>
      </c>
      <c r="I11" s="162"/>
      <c r="J11" s="123" t="s">
        <v>303</v>
      </c>
      <c r="K11" s="187" t="s">
        <v>302</v>
      </c>
      <c r="L11" s="194">
        <v>1800</v>
      </c>
      <c r="M11" s="162"/>
      <c r="N11" s="126" t="s">
        <v>313</v>
      </c>
      <c r="O11" s="187" t="s">
        <v>302</v>
      </c>
      <c r="P11" s="194">
        <v>1000</v>
      </c>
      <c r="Q11" s="162"/>
      <c r="R11" s="123" t="s">
        <v>321</v>
      </c>
      <c r="S11" s="191" t="s">
        <v>2527</v>
      </c>
      <c r="T11" s="124">
        <v>400</v>
      </c>
      <c r="U11" s="162"/>
      <c r="V11" s="127"/>
      <c r="W11" s="123"/>
      <c r="X11" s="124"/>
      <c r="Y11" s="125"/>
      <c r="Z11" s="127" t="s">
        <v>332</v>
      </c>
      <c r="AA11" s="187" t="s">
        <v>2529</v>
      </c>
      <c r="AB11" s="124">
        <v>1000</v>
      </c>
      <c r="AC11" s="162"/>
      <c r="AD11" s="128" t="s">
        <v>198</v>
      </c>
    </row>
    <row r="12" spans="1:32" ht="16.5" customHeight="1">
      <c r="B12" s="174" t="s">
        <v>295</v>
      </c>
      <c r="C12" s="200" t="s">
        <v>296</v>
      </c>
      <c r="D12" s="130">
        <v>1650</v>
      </c>
      <c r="E12" s="163"/>
      <c r="F12" s="132" t="s">
        <v>299</v>
      </c>
      <c r="G12" s="188" t="s">
        <v>300</v>
      </c>
      <c r="H12" s="130">
        <v>2400</v>
      </c>
      <c r="I12" s="163"/>
      <c r="J12" s="132" t="s">
        <v>304</v>
      </c>
      <c r="K12" s="188" t="s">
        <v>305</v>
      </c>
      <c r="L12" s="190">
        <v>1100</v>
      </c>
      <c r="M12" s="163"/>
      <c r="N12" s="132" t="s">
        <v>314</v>
      </c>
      <c r="O12" s="188" t="s">
        <v>315</v>
      </c>
      <c r="P12" s="190">
        <v>700</v>
      </c>
      <c r="Q12" s="163"/>
      <c r="R12" s="132" t="s">
        <v>322</v>
      </c>
      <c r="S12" s="192" t="s">
        <v>2528</v>
      </c>
      <c r="T12" s="130">
        <v>100</v>
      </c>
      <c r="U12" s="163"/>
      <c r="V12" s="127"/>
      <c r="W12" s="127"/>
      <c r="X12" s="130"/>
      <c r="Y12" s="131"/>
      <c r="Z12" s="127" t="s">
        <v>333</v>
      </c>
      <c r="AA12" s="188" t="s">
        <v>2528</v>
      </c>
      <c r="AB12" s="130">
        <v>1500</v>
      </c>
      <c r="AC12" s="163"/>
      <c r="AD12" s="133">
        <f>SUMIF(C9:Y9,D9,C24:Y24)</f>
        <v>24450</v>
      </c>
    </row>
    <row r="13" spans="1:32" ht="16.5" customHeight="1">
      <c r="B13" s="164" t="s">
        <v>148</v>
      </c>
      <c r="C13" s="132"/>
      <c r="D13" s="135"/>
      <c r="E13" s="131"/>
      <c r="F13" s="136" t="s">
        <v>301</v>
      </c>
      <c r="G13" s="188" t="s">
        <v>302</v>
      </c>
      <c r="H13" s="135">
        <v>1100</v>
      </c>
      <c r="I13" s="163"/>
      <c r="J13" s="136" t="s">
        <v>306</v>
      </c>
      <c r="K13" s="188" t="s">
        <v>296</v>
      </c>
      <c r="L13" s="190">
        <v>950</v>
      </c>
      <c r="M13" s="163"/>
      <c r="N13" s="136" t="s">
        <v>316</v>
      </c>
      <c r="O13" s="188" t="s">
        <v>296</v>
      </c>
      <c r="P13" s="190">
        <v>550</v>
      </c>
      <c r="Q13" s="163"/>
      <c r="R13" s="132" t="s">
        <v>323</v>
      </c>
      <c r="S13" s="192" t="s">
        <v>2535</v>
      </c>
      <c r="T13" s="135">
        <v>50</v>
      </c>
      <c r="U13" s="163"/>
      <c r="V13" s="136"/>
      <c r="W13" s="127"/>
      <c r="X13" s="135"/>
      <c r="Y13" s="131"/>
      <c r="Z13" s="136" t="s">
        <v>334</v>
      </c>
      <c r="AA13" s="202" t="s">
        <v>2536</v>
      </c>
      <c r="AB13" s="135">
        <v>1500</v>
      </c>
      <c r="AC13" s="163"/>
      <c r="AD13" s="133"/>
    </row>
    <row r="14" spans="1:32" ht="16.5" customHeight="1">
      <c r="B14" s="129" t="s">
        <v>149</v>
      </c>
      <c r="C14" s="132"/>
      <c r="D14" s="135"/>
      <c r="E14" s="131"/>
      <c r="F14" s="136"/>
      <c r="G14" s="132"/>
      <c r="H14" s="135"/>
      <c r="I14" s="131"/>
      <c r="J14" s="136" t="s">
        <v>307</v>
      </c>
      <c r="K14" s="188" t="s">
        <v>308</v>
      </c>
      <c r="L14" s="135">
        <v>1250</v>
      </c>
      <c r="M14" s="163"/>
      <c r="N14" s="136" t="s">
        <v>317</v>
      </c>
      <c r="O14" s="188" t="s">
        <v>308</v>
      </c>
      <c r="P14" s="135">
        <v>1350</v>
      </c>
      <c r="Q14" s="163"/>
      <c r="R14" s="132" t="s">
        <v>324</v>
      </c>
      <c r="S14" s="204" t="s">
        <v>2536</v>
      </c>
      <c r="T14" s="135">
        <v>200</v>
      </c>
      <c r="U14" s="163"/>
      <c r="V14" s="136"/>
      <c r="W14" s="132"/>
      <c r="X14" s="135"/>
      <c r="Y14" s="131"/>
      <c r="Z14" s="136" t="s">
        <v>335</v>
      </c>
      <c r="AA14" s="188" t="s">
        <v>2537</v>
      </c>
      <c r="AB14" s="135">
        <v>1000</v>
      </c>
      <c r="AC14" s="163"/>
      <c r="AD14" s="133" t="s">
        <v>200</v>
      </c>
    </row>
    <row r="15" spans="1:32" ht="16.5" customHeight="1">
      <c r="B15" s="137"/>
      <c r="C15" s="132"/>
      <c r="D15" s="135"/>
      <c r="E15" s="131"/>
      <c r="F15" s="136"/>
      <c r="G15" s="132"/>
      <c r="H15" s="135"/>
      <c r="I15" s="131"/>
      <c r="J15" s="136" t="s">
        <v>309</v>
      </c>
      <c r="K15" s="188" t="s">
        <v>310</v>
      </c>
      <c r="L15" s="190">
        <v>1900</v>
      </c>
      <c r="M15" s="163"/>
      <c r="N15" s="136" t="s">
        <v>318</v>
      </c>
      <c r="O15" s="188" t="s">
        <v>319</v>
      </c>
      <c r="P15" s="190">
        <v>550</v>
      </c>
      <c r="Q15" s="163"/>
      <c r="R15" s="132" t="s">
        <v>325</v>
      </c>
      <c r="S15" s="192" t="s">
        <v>2537</v>
      </c>
      <c r="T15" s="135">
        <v>100</v>
      </c>
      <c r="U15" s="163"/>
      <c r="V15" s="136"/>
      <c r="W15" s="132"/>
      <c r="X15" s="135"/>
      <c r="Y15" s="131"/>
      <c r="Z15" s="136"/>
      <c r="AA15" s="132"/>
      <c r="AB15" s="135"/>
      <c r="AC15" s="131"/>
      <c r="AD15" s="170">
        <f>SUMIF(C9:Y9,E9,C24:Y24)</f>
        <v>0</v>
      </c>
    </row>
    <row r="16" spans="1:32" ht="16.5" customHeight="1">
      <c r="B16" s="129"/>
      <c r="C16" s="132"/>
      <c r="D16" s="135"/>
      <c r="E16" s="131"/>
      <c r="F16" s="136"/>
      <c r="G16" s="132"/>
      <c r="H16" s="135"/>
      <c r="I16" s="131"/>
      <c r="J16" s="132" t="s">
        <v>311</v>
      </c>
      <c r="K16" s="188" t="s">
        <v>312</v>
      </c>
      <c r="L16" s="190">
        <v>1200</v>
      </c>
      <c r="M16" s="163"/>
      <c r="N16" s="136" t="s">
        <v>320</v>
      </c>
      <c r="O16" s="188" t="s">
        <v>312</v>
      </c>
      <c r="P16" s="190">
        <v>700</v>
      </c>
      <c r="Q16" s="163"/>
      <c r="R16" s="138" t="s">
        <v>326</v>
      </c>
      <c r="S16" s="192" t="s">
        <v>2545</v>
      </c>
      <c r="T16" s="135">
        <v>100</v>
      </c>
      <c r="U16" s="163"/>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t="s">
        <v>327</v>
      </c>
      <c r="S17" s="192" t="s">
        <v>2546</v>
      </c>
      <c r="T17" s="135">
        <v>50</v>
      </c>
      <c r="U17" s="163"/>
      <c r="V17" s="136"/>
      <c r="W17" s="132"/>
      <c r="X17" s="135"/>
      <c r="Y17" s="131"/>
      <c r="Z17" s="136"/>
      <c r="AA17" s="132"/>
      <c r="AB17" s="135"/>
      <c r="AC17" s="131"/>
      <c r="AD17" s="170">
        <f>AC24</f>
        <v>0</v>
      </c>
      <c r="AF17" s="141"/>
    </row>
    <row r="18" spans="2:32" ht="16.5" customHeight="1">
      <c r="B18" s="129"/>
      <c r="C18" s="132"/>
      <c r="D18" s="135"/>
      <c r="E18" s="131"/>
      <c r="F18" s="136"/>
      <c r="G18" s="132"/>
      <c r="H18" s="135"/>
      <c r="I18" s="131"/>
      <c r="J18" s="132"/>
      <c r="K18" s="132"/>
      <c r="L18" s="135"/>
      <c r="M18" s="131"/>
      <c r="N18" s="132"/>
      <c r="O18" s="132"/>
      <c r="P18" s="135"/>
      <c r="Q18" s="131"/>
      <c r="R18" s="132" t="s">
        <v>328</v>
      </c>
      <c r="S18" s="192" t="s">
        <v>2547</v>
      </c>
      <c r="T18" s="135">
        <v>50</v>
      </c>
      <c r="U18" s="163"/>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t="s">
        <v>329</v>
      </c>
      <c r="S19" s="192" t="s">
        <v>2548</v>
      </c>
      <c r="T19" s="143">
        <v>50</v>
      </c>
      <c r="U19" s="163"/>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t="s">
        <v>330</v>
      </c>
      <c r="S20" s="192" t="s">
        <v>2549</v>
      </c>
      <c r="T20" s="143">
        <v>50</v>
      </c>
      <c r="U20" s="163"/>
      <c r="V20" s="136"/>
      <c r="W20" s="136"/>
      <c r="X20" s="143"/>
      <c r="Y20" s="131"/>
      <c r="Z20" s="136"/>
      <c r="AA20" s="136"/>
      <c r="AB20" s="143"/>
      <c r="AC20" s="131"/>
      <c r="AD20" s="133"/>
      <c r="AF20" s="142"/>
    </row>
    <row r="21" spans="2:32" ht="16.5" customHeight="1">
      <c r="B21" s="134"/>
      <c r="C21" s="136"/>
      <c r="D21" s="143"/>
      <c r="E21" s="131"/>
      <c r="F21" s="136"/>
      <c r="G21" s="136"/>
      <c r="H21" s="143"/>
      <c r="I21" s="131"/>
      <c r="J21" s="136"/>
      <c r="K21" s="136"/>
      <c r="L21" s="143"/>
      <c r="M21" s="131"/>
      <c r="N21" s="136"/>
      <c r="O21" s="136"/>
      <c r="P21" s="143"/>
      <c r="Q21" s="131"/>
      <c r="R21" s="136" t="s">
        <v>331</v>
      </c>
      <c r="S21" s="192" t="s">
        <v>2550</v>
      </c>
      <c r="T21" s="143">
        <v>50</v>
      </c>
      <c r="U21" s="163"/>
      <c r="V21" s="136"/>
      <c r="W21" s="136"/>
      <c r="X21" s="143"/>
      <c r="Y21" s="131"/>
      <c r="Z21" s="136"/>
      <c r="AA21" s="136"/>
      <c r="AB21" s="143"/>
      <c r="AC21" s="131"/>
      <c r="AD21" s="133"/>
      <c r="AF21" s="142"/>
    </row>
    <row r="22" spans="2:32" ht="16.5" customHeight="1">
      <c r="B22" s="134"/>
      <c r="C22" s="136"/>
      <c r="D22" s="143"/>
      <c r="E22" s="131"/>
      <c r="F22" s="136"/>
      <c r="G22" s="136"/>
      <c r="H22" s="143"/>
      <c r="I22" s="131"/>
      <c r="J22" s="136"/>
      <c r="K22" s="136"/>
      <c r="L22" s="143"/>
      <c r="M22" s="131"/>
      <c r="N22" s="136"/>
      <c r="O22" s="136"/>
      <c r="P22" s="143"/>
      <c r="Q22" s="131"/>
      <c r="R22" s="136"/>
      <c r="S22" s="136"/>
      <c r="T22" s="143"/>
      <c r="U22" s="131"/>
      <c r="V22" s="136"/>
      <c r="W22" s="136"/>
      <c r="X22" s="143"/>
      <c r="Y22" s="131"/>
      <c r="Z22" s="136"/>
      <c r="AA22" s="136"/>
      <c r="AB22" s="143"/>
      <c r="AC22" s="131"/>
      <c r="AD22" s="133"/>
      <c r="AF22" s="142"/>
    </row>
    <row r="23" spans="2:32" ht="16.5" customHeight="1">
      <c r="B23" s="134"/>
      <c r="C23" s="136"/>
      <c r="D23" s="143"/>
      <c r="E23" s="131"/>
      <c r="F23" s="136"/>
      <c r="G23" s="136"/>
      <c r="H23" s="143"/>
      <c r="I23" s="131"/>
      <c r="J23" s="136"/>
      <c r="K23" s="136"/>
      <c r="L23" s="143"/>
      <c r="M23" s="131"/>
      <c r="N23" s="136"/>
      <c r="O23" s="136"/>
      <c r="P23" s="143"/>
      <c r="Q23" s="131"/>
      <c r="R23" s="136"/>
      <c r="S23" s="136"/>
      <c r="T23" s="143"/>
      <c r="U23" s="131"/>
      <c r="V23" s="136"/>
      <c r="W23" s="136"/>
      <c r="X23" s="143"/>
      <c r="Y23" s="131"/>
      <c r="Z23" s="136"/>
      <c r="AA23" s="136"/>
      <c r="AB23" s="143"/>
      <c r="AC23" s="131"/>
      <c r="AD23" s="133"/>
      <c r="AF23" s="142"/>
    </row>
    <row r="24" spans="2:32" ht="16.5" customHeight="1">
      <c r="B24" s="134"/>
      <c r="C24" s="136" t="s">
        <v>59</v>
      </c>
      <c r="D24" s="143">
        <f>SUM(D11:D23)</f>
        <v>5650</v>
      </c>
      <c r="E24" s="165">
        <f>SUM(E11:E23)</f>
        <v>0</v>
      </c>
      <c r="F24" s="136"/>
      <c r="G24" s="136"/>
      <c r="H24" s="143">
        <f>SUM(H11:H23)</f>
        <v>4550</v>
      </c>
      <c r="I24" s="165">
        <f>SUM(I11:I23)</f>
        <v>0</v>
      </c>
      <c r="J24" s="136"/>
      <c r="K24" s="136"/>
      <c r="L24" s="143">
        <f>SUM(L11:L23)</f>
        <v>8200</v>
      </c>
      <c r="M24" s="165">
        <f>SUM(M11:M23)</f>
        <v>0</v>
      </c>
      <c r="N24" s="136"/>
      <c r="O24" s="136"/>
      <c r="P24" s="143">
        <f>SUM(P11:P23)</f>
        <v>4850</v>
      </c>
      <c r="Q24" s="165">
        <f>SUM(Q11:Q23)</f>
        <v>0</v>
      </c>
      <c r="R24" s="136"/>
      <c r="S24" s="136"/>
      <c r="T24" s="143">
        <f>SUM(T11:T23)</f>
        <v>1200</v>
      </c>
      <c r="U24" s="165">
        <f>SUM(U11:U23)</f>
        <v>0</v>
      </c>
      <c r="V24" s="136"/>
      <c r="W24" s="136"/>
      <c r="X24" s="143">
        <f>SUM(X11:X23)</f>
        <v>0</v>
      </c>
      <c r="Y24" s="165">
        <f>SUM(Y11:Y23)</f>
        <v>0</v>
      </c>
      <c r="Z24" s="136"/>
      <c r="AA24" s="136"/>
      <c r="AB24" s="143">
        <f>SUM(AB11:AB23)</f>
        <v>5000</v>
      </c>
      <c r="AC24" s="165">
        <f>SUM(AC11:AC23)</f>
        <v>0</v>
      </c>
      <c r="AD24" s="133"/>
      <c r="AF24" s="142"/>
    </row>
    <row r="25" spans="2:32" s="183" customFormat="1" ht="16.5" customHeight="1">
      <c r="B25" s="195"/>
      <c r="C25" s="196" t="s">
        <v>336</v>
      </c>
      <c r="D25" s="169"/>
      <c r="E25" s="169"/>
      <c r="F25" s="197"/>
      <c r="G25" s="197"/>
      <c r="H25" s="169"/>
      <c r="I25" s="169"/>
      <c r="J25" s="197"/>
      <c r="K25" s="197"/>
      <c r="L25" s="169"/>
      <c r="M25" s="169"/>
      <c r="N25" s="197"/>
      <c r="O25" s="197"/>
      <c r="P25" s="169"/>
      <c r="Q25" s="169"/>
      <c r="R25" s="197"/>
      <c r="S25" s="197"/>
      <c r="T25" s="169"/>
      <c r="U25" s="169"/>
      <c r="V25" s="197"/>
      <c r="W25" s="197"/>
      <c r="X25" s="169"/>
      <c r="Y25" s="169"/>
      <c r="Z25" s="197"/>
      <c r="AA25" s="197"/>
      <c r="AB25" s="169"/>
      <c r="AC25" s="169"/>
      <c r="AD25" s="198"/>
      <c r="AF25" s="142"/>
    </row>
    <row r="26" spans="2:32" ht="16.5" customHeight="1">
      <c r="B26" s="164" t="s">
        <v>337</v>
      </c>
      <c r="C26" s="186" t="s">
        <v>338</v>
      </c>
      <c r="D26" s="167">
        <v>2250</v>
      </c>
      <c r="E26" s="172"/>
      <c r="F26" s="166" t="s">
        <v>347</v>
      </c>
      <c r="G26" s="187" t="s">
        <v>348</v>
      </c>
      <c r="H26" s="194">
        <v>1700</v>
      </c>
      <c r="I26" s="172"/>
      <c r="J26" s="166" t="s">
        <v>350</v>
      </c>
      <c r="K26" s="187" t="s">
        <v>351</v>
      </c>
      <c r="L26" s="194">
        <v>3450</v>
      </c>
      <c r="M26" s="172"/>
      <c r="N26" s="166" t="s">
        <v>357</v>
      </c>
      <c r="O26" s="187" t="s">
        <v>358</v>
      </c>
      <c r="P26" s="124">
        <v>300</v>
      </c>
      <c r="Q26" s="172"/>
      <c r="R26" s="166" t="s">
        <v>362</v>
      </c>
      <c r="S26" s="187" t="s">
        <v>2538</v>
      </c>
      <c r="T26" s="124">
        <v>1300</v>
      </c>
      <c r="U26" s="172"/>
      <c r="V26" s="166"/>
      <c r="W26" s="166"/>
      <c r="X26" s="167"/>
      <c r="Y26" s="168"/>
      <c r="Z26" s="166" t="s">
        <v>369</v>
      </c>
      <c r="AA26" s="187" t="s">
        <v>2530</v>
      </c>
      <c r="AB26" s="167">
        <v>1000</v>
      </c>
      <c r="AC26" s="172"/>
      <c r="AD26" s="133" t="s">
        <v>197</v>
      </c>
      <c r="AF26" s="142"/>
    </row>
    <row r="27" spans="2:32" ht="16.5" customHeight="1">
      <c r="B27" s="164" t="s">
        <v>339</v>
      </c>
      <c r="C27" s="200" t="s">
        <v>340</v>
      </c>
      <c r="D27" s="143">
        <v>900</v>
      </c>
      <c r="E27" s="163"/>
      <c r="F27" s="136" t="s">
        <v>349</v>
      </c>
      <c r="G27" s="188" t="s">
        <v>342</v>
      </c>
      <c r="H27" s="190">
        <v>1300</v>
      </c>
      <c r="I27" s="163"/>
      <c r="J27" s="136" t="s">
        <v>352</v>
      </c>
      <c r="K27" s="188" t="s">
        <v>342</v>
      </c>
      <c r="L27" s="135">
        <v>1850</v>
      </c>
      <c r="M27" s="163"/>
      <c r="N27" s="136" t="s">
        <v>359</v>
      </c>
      <c r="O27" s="188" t="s">
        <v>360</v>
      </c>
      <c r="P27" s="190">
        <v>1350</v>
      </c>
      <c r="Q27" s="163"/>
      <c r="R27" s="136" t="s">
        <v>363</v>
      </c>
      <c r="S27" s="188" t="s">
        <v>340</v>
      </c>
      <c r="T27" s="190">
        <v>1600</v>
      </c>
      <c r="U27" s="163"/>
      <c r="V27" s="136"/>
      <c r="W27" s="136"/>
      <c r="X27" s="143"/>
      <c r="Y27" s="131"/>
      <c r="Z27" s="136" t="s">
        <v>370</v>
      </c>
      <c r="AA27" s="188" t="s">
        <v>2531</v>
      </c>
      <c r="AB27" s="143">
        <v>500</v>
      </c>
      <c r="AC27" s="163"/>
      <c r="AD27" s="133">
        <f>SUMIF(C9:Y9,D9,C33:Y33)</f>
        <v>26850</v>
      </c>
    </row>
    <row r="28" spans="2:32" ht="16.5" customHeight="1">
      <c r="B28" s="164" t="s">
        <v>341</v>
      </c>
      <c r="C28" s="200" t="s">
        <v>342</v>
      </c>
      <c r="D28" s="143">
        <v>1200</v>
      </c>
      <c r="E28" s="163"/>
      <c r="F28" s="136"/>
      <c r="G28" s="136"/>
      <c r="H28" s="143"/>
      <c r="I28" s="131"/>
      <c r="J28" s="136" t="s">
        <v>353</v>
      </c>
      <c r="K28" s="188" t="s">
        <v>354</v>
      </c>
      <c r="L28" s="135">
        <v>200</v>
      </c>
      <c r="M28" s="163"/>
      <c r="N28" s="136" t="s">
        <v>361</v>
      </c>
      <c r="O28" s="188" t="s">
        <v>342</v>
      </c>
      <c r="P28" s="190">
        <v>700</v>
      </c>
      <c r="Q28" s="163"/>
      <c r="R28" s="136" t="s">
        <v>364</v>
      </c>
      <c r="S28" s="188" t="s">
        <v>365</v>
      </c>
      <c r="T28" s="190">
        <v>1800</v>
      </c>
      <c r="U28" s="163"/>
      <c r="V28" s="136"/>
      <c r="W28" s="136"/>
      <c r="X28" s="143"/>
      <c r="Y28" s="131"/>
      <c r="Z28" s="136" t="s">
        <v>371</v>
      </c>
      <c r="AA28" s="188" t="s">
        <v>2532</v>
      </c>
      <c r="AB28" s="143">
        <v>500</v>
      </c>
      <c r="AC28" s="163"/>
      <c r="AD28" s="133"/>
    </row>
    <row r="29" spans="2:32" ht="16.5" customHeight="1">
      <c r="B29" s="173" t="s">
        <v>343</v>
      </c>
      <c r="C29" s="200" t="s">
        <v>344</v>
      </c>
      <c r="D29" s="143">
        <v>950</v>
      </c>
      <c r="E29" s="163"/>
      <c r="F29" s="136"/>
      <c r="G29" s="136"/>
      <c r="H29" s="143"/>
      <c r="I29" s="131"/>
      <c r="J29" s="136" t="s">
        <v>355</v>
      </c>
      <c r="K29" s="188" t="s">
        <v>346</v>
      </c>
      <c r="L29" s="190">
        <v>2000</v>
      </c>
      <c r="M29" s="163"/>
      <c r="N29" s="136"/>
      <c r="O29" s="136"/>
      <c r="P29" s="143"/>
      <c r="Q29" s="131"/>
      <c r="R29" s="136" t="s">
        <v>366</v>
      </c>
      <c r="S29" s="188" t="s">
        <v>367</v>
      </c>
      <c r="T29" s="135">
        <v>1950</v>
      </c>
      <c r="U29" s="163"/>
      <c r="V29" s="136"/>
      <c r="W29" s="136"/>
      <c r="X29" s="143"/>
      <c r="Y29" s="131"/>
      <c r="Z29" s="136" t="s">
        <v>372</v>
      </c>
      <c r="AA29" s="202" t="s">
        <v>2539</v>
      </c>
      <c r="AB29" s="143">
        <v>2000</v>
      </c>
      <c r="AC29" s="163"/>
      <c r="AD29" s="133" t="s">
        <v>199</v>
      </c>
    </row>
    <row r="30" spans="2:32" ht="16.5" customHeight="1">
      <c r="B30" s="197" t="s">
        <v>345</v>
      </c>
      <c r="C30" s="200" t="s">
        <v>346</v>
      </c>
      <c r="D30" s="143">
        <v>450</v>
      </c>
      <c r="E30" s="163"/>
      <c r="F30" s="136"/>
      <c r="G30" s="136"/>
      <c r="H30" s="143"/>
      <c r="I30" s="131"/>
      <c r="J30" s="136" t="s">
        <v>356</v>
      </c>
      <c r="K30" s="188" t="s">
        <v>2526</v>
      </c>
      <c r="L30" s="190">
        <v>1450</v>
      </c>
      <c r="M30" s="163"/>
      <c r="N30" s="136"/>
      <c r="O30" s="136"/>
      <c r="P30" s="143"/>
      <c r="Q30" s="131"/>
      <c r="R30" s="136" t="s">
        <v>368</v>
      </c>
      <c r="S30" s="188" t="s">
        <v>2551</v>
      </c>
      <c r="T30" s="135">
        <v>150</v>
      </c>
      <c r="U30" s="163"/>
      <c r="V30" s="136"/>
      <c r="W30" s="136"/>
      <c r="X30" s="143"/>
      <c r="Y30" s="131"/>
      <c r="Z30" s="136" t="s">
        <v>373</v>
      </c>
      <c r="AA30" s="188" t="s">
        <v>2538</v>
      </c>
      <c r="AB30" s="143">
        <v>2000</v>
      </c>
      <c r="AC30" s="163"/>
      <c r="AD30" s="170">
        <f>SUMIF(C9:Y9,E9,C33:Y33)</f>
        <v>0</v>
      </c>
    </row>
    <row r="31" spans="2:32" ht="16.5" customHeight="1">
      <c r="B31" s="122" t="s">
        <v>146</v>
      </c>
      <c r="C31" s="136"/>
      <c r="D31" s="143"/>
      <c r="E31" s="131"/>
      <c r="F31" s="136"/>
      <c r="G31" s="136"/>
      <c r="H31" s="143"/>
      <c r="I31" s="131"/>
      <c r="J31" s="136"/>
      <c r="K31" s="136"/>
      <c r="L31" s="143"/>
      <c r="M31" s="131"/>
      <c r="N31" s="136"/>
      <c r="O31" s="136"/>
      <c r="P31" s="143"/>
      <c r="Q31" s="131"/>
      <c r="R31" s="136"/>
      <c r="S31" s="136"/>
      <c r="T31" s="143"/>
      <c r="U31" s="131"/>
      <c r="V31" s="136"/>
      <c r="W31" s="136"/>
      <c r="X31" s="143"/>
      <c r="Y31" s="131"/>
      <c r="Z31" s="136"/>
      <c r="AA31" s="136"/>
      <c r="AB31" s="143"/>
      <c r="AC31" s="131"/>
      <c r="AD31" s="171" t="s">
        <v>2502</v>
      </c>
      <c r="AF31" s="145"/>
    </row>
    <row r="32" spans="2:32" ht="16.5" customHeight="1">
      <c r="B32" s="129"/>
      <c r="C32" s="136"/>
      <c r="D32" s="143"/>
      <c r="E32" s="131"/>
      <c r="F32" s="136"/>
      <c r="G32" s="136"/>
      <c r="H32" s="143"/>
      <c r="I32" s="131"/>
      <c r="J32" s="136"/>
      <c r="K32" s="136"/>
      <c r="L32" s="143"/>
      <c r="M32" s="131"/>
      <c r="N32" s="136"/>
      <c r="O32" s="136"/>
      <c r="P32" s="143"/>
      <c r="Q32" s="131"/>
      <c r="R32" s="136"/>
      <c r="S32" s="136"/>
      <c r="T32" s="143"/>
      <c r="U32" s="131"/>
      <c r="V32" s="136"/>
      <c r="W32" s="136"/>
      <c r="X32" s="143"/>
      <c r="Y32" s="131"/>
      <c r="Z32" s="136"/>
      <c r="AA32" s="136"/>
      <c r="AB32" s="143"/>
      <c r="AC32" s="131"/>
      <c r="AD32" s="170">
        <f>AC33</f>
        <v>0</v>
      </c>
    </row>
    <row r="33" spans="2:35" ht="16.5" customHeight="1">
      <c r="B33" s="129"/>
      <c r="C33" s="136" t="s">
        <v>59</v>
      </c>
      <c r="D33" s="143">
        <f>SUM(D26:D32)</f>
        <v>5750</v>
      </c>
      <c r="E33" s="165">
        <f>SUM(E26:E32)</f>
        <v>0</v>
      </c>
      <c r="F33" s="136"/>
      <c r="G33" s="136"/>
      <c r="H33" s="143">
        <f>SUM(H26:H32)</f>
        <v>3000</v>
      </c>
      <c r="I33" s="165">
        <f>SUM(I26:I32)</f>
        <v>0</v>
      </c>
      <c r="J33" s="136"/>
      <c r="K33" s="136"/>
      <c r="L33" s="143">
        <f>SUM(L26:L32)</f>
        <v>8950</v>
      </c>
      <c r="M33" s="165">
        <f>SUM(M26:M32)</f>
        <v>0</v>
      </c>
      <c r="N33" s="136"/>
      <c r="O33" s="136"/>
      <c r="P33" s="143">
        <f>SUM(P26:P32)</f>
        <v>2350</v>
      </c>
      <c r="Q33" s="165">
        <f>SUM(Q26:Q32)</f>
        <v>0</v>
      </c>
      <c r="R33" s="136"/>
      <c r="S33" s="136"/>
      <c r="T33" s="143">
        <f>SUM(T26:T32)</f>
        <v>6800</v>
      </c>
      <c r="U33" s="165">
        <f>SUM(U26:U32)</f>
        <v>0</v>
      </c>
      <c r="V33" s="136"/>
      <c r="W33" s="136"/>
      <c r="X33" s="143">
        <f>SUM(X26:X32)</f>
        <v>0</v>
      </c>
      <c r="Y33" s="165">
        <f>SUM(Y26:Y32)</f>
        <v>0</v>
      </c>
      <c r="Z33" s="136"/>
      <c r="AA33" s="136"/>
      <c r="AB33" s="143">
        <f>SUM(AB26:AB32)</f>
        <v>6000</v>
      </c>
      <c r="AC33" s="165">
        <f>SUM(AC26:AC32)</f>
        <v>0</v>
      </c>
      <c r="AD33" s="133"/>
    </row>
    <row r="34" spans="2:35" s="183" customFormat="1" ht="16.5" customHeight="1">
      <c r="B34" s="203"/>
      <c r="C34" s="196" t="s">
        <v>374</v>
      </c>
      <c r="D34" s="169"/>
      <c r="E34" s="169"/>
      <c r="F34" s="197"/>
      <c r="G34" s="197"/>
      <c r="H34" s="169"/>
      <c r="I34" s="169"/>
      <c r="J34" s="197"/>
      <c r="K34" s="197"/>
      <c r="L34" s="169"/>
      <c r="M34" s="169"/>
      <c r="N34" s="197"/>
      <c r="O34" s="197"/>
      <c r="P34" s="169"/>
      <c r="Q34" s="169"/>
      <c r="R34" s="197"/>
      <c r="S34" s="197"/>
      <c r="T34" s="169"/>
      <c r="U34" s="169"/>
      <c r="V34" s="197"/>
      <c r="W34" s="197"/>
      <c r="X34" s="169"/>
      <c r="Y34" s="169"/>
      <c r="Z34" s="197"/>
      <c r="AA34" s="197"/>
      <c r="AB34" s="169"/>
      <c r="AC34" s="169"/>
      <c r="AD34" s="198"/>
    </row>
    <row r="35" spans="2:35" ht="16.5" customHeight="1">
      <c r="B35" s="174" t="s">
        <v>375</v>
      </c>
      <c r="C35" s="186" t="s">
        <v>376</v>
      </c>
      <c r="D35" s="167">
        <v>3300</v>
      </c>
      <c r="E35" s="172"/>
      <c r="F35" s="166" t="s">
        <v>377</v>
      </c>
      <c r="G35" s="187" t="s">
        <v>378</v>
      </c>
      <c r="H35" s="167">
        <v>1350</v>
      </c>
      <c r="I35" s="172"/>
      <c r="J35" s="166" t="s">
        <v>383</v>
      </c>
      <c r="K35" s="187" t="s">
        <v>378</v>
      </c>
      <c r="L35" s="167">
        <v>2000</v>
      </c>
      <c r="M35" s="172"/>
      <c r="N35" s="166" t="s">
        <v>385</v>
      </c>
      <c r="O35" s="187" t="s">
        <v>386</v>
      </c>
      <c r="P35" s="194">
        <v>800</v>
      </c>
      <c r="Q35" s="172"/>
      <c r="R35" s="166" t="s">
        <v>388</v>
      </c>
      <c r="S35" s="187" t="s">
        <v>2533</v>
      </c>
      <c r="T35" s="167">
        <v>100</v>
      </c>
      <c r="U35" s="172"/>
      <c r="V35" s="166"/>
      <c r="W35" s="166"/>
      <c r="X35" s="167"/>
      <c r="Y35" s="168"/>
      <c r="Z35" s="166" t="s">
        <v>392</v>
      </c>
      <c r="AA35" s="187" t="s">
        <v>2533</v>
      </c>
      <c r="AB35" s="167">
        <v>3000</v>
      </c>
      <c r="AC35" s="172"/>
      <c r="AD35" s="133" t="s">
        <v>197</v>
      </c>
    </row>
    <row r="36" spans="2:35" ht="16.5" customHeight="1">
      <c r="B36" s="134"/>
      <c r="C36" s="136"/>
      <c r="D36" s="143"/>
      <c r="E36" s="131"/>
      <c r="F36" s="136" t="s">
        <v>379</v>
      </c>
      <c r="G36" s="188" t="s">
        <v>380</v>
      </c>
      <c r="H36" s="143">
        <v>1100</v>
      </c>
      <c r="I36" s="163"/>
      <c r="J36" s="136" t="s">
        <v>384</v>
      </c>
      <c r="K36" s="188" t="s">
        <v>380</v>
      </c>
      <c r="L36" s="143">
        <v>2600</v>
      </c>
      <c r="M36" s="163"/>
      <c r="N36" s="136" t="s">
        <v>387</v>
      </c>
      <c r="O36" s="188" t="s">
        <v>380</v>
      </c>
      <c r="P36" s="190">
        <v>2150</v>
      </c>
      <c r="Q36" s="163"/>
      <c r="R36" s="136" t="s">
        <v>389</v>
      </c>
      <c r="S36" s="188" t="s">
        <v>2540</v>
      </c>
      <c r="T36" s="143">
        <v>700</v>
      </c>
      <c r="U36" s="163"/>
      <c r="V36" s="136"/>
      <c r="W36" s="136"/>
      <c r="X36" s="143"/>
      <c r="Y36" s="131"/>
      <c r="Z36" s="136" t="s">
        <v>393</v>
      </c>
      <c r="AA36" s="188" t="s">
        <v>2540</v>
      </c>
      <c r="AB36" s="143">
        <v>1000</v>
      </c>
      <c r="AC36" s="163"/>
      <c r="AD36" s="133">
        <f>SUMIF(C9:Y9,D9,C41:Y41)</f>
        <v>15650</v>
      </c>
    </row>
    <row r="37" spans="2:35" ht="16.5" customHeight="1">
      <c r="B37" s="134"/>
      <c r="C37" s="136"/>
      <c r="D37" s="143"/>
      <c r="E37" s="131"/>
      <c r="F37" s="136" t="s">
        <v>381</v>
      </c>
      <c r="G37" s="188" t="s">
        <v>382</v>
      </c>
      <c r="H37" s="143">
        <v>650</v>
      </c>
      <c r="I37" s="163"/>
      <c r="J37" s="136"/>
      <c r="K37" s="136"/>
      <c r="L37" s="143"/>
      <c r="M37" s="131"/>
      <c r="N37" s="136"/>
      <c r="O37" s="136"/>
      <c r="P37" s="143"/>
      <c r="Q37" s="131"/>
      <c r="R37" s="136" t="s">
        <v>390</v>
      </c>
      <c r="S37" s="188" t="s">
        <v>2541</v>
      </c>
      <c r="T37" s="143">
        <v>400</v>
      </c>
      <c r="U37" s="163"/>
      <c r="V37" s="136"/>
      <c r="W37" s="136"/>
      <c r="X37" s="143"/>
      <c r="Y37" s="131"/>
      <c r="Z37" s="136" t="s">
        <v>394</v>
      </c>
      <c r="AA37" s="188" t="s">
        <v>2541</v>
      </c>
      <c r="AB37" s="143">
        <v>1500</v>
      </c>
      <c r="AC37" s="163"/>
      <c r="AD37" s="133"/>
    </row>
    <row r="38" spans="2:35" ht="16.5" customHeight="1">
      <c r="B38" s="134"/>
      <c r="C38" s="136"/>
      <c r="D38" s="143"/>
      <c r="E38" s="131"/>
      <c r="F38" s="136"/>
      <c r="G38" s="136"/>
      <c r="H38" s="143"/>
      <c r="I38" s="131"/>
      <c r="J38" s="136"/>
      <c r="K38" s="136"/>
      <c r="L38" s="143"/>
      <c r="M38" s="131"/>
      <c r="N38" s="136"/>
      <c r="O38" s="136"/>
      <c r="P38" s="143"/>
      <c r="Q38" s="131"/>
      <c r="R38" s="136" t="s">
        <v>391</v>
      </c>
      <c r="S38" s="188" t="s">
        <v>2542</v>
      </c>
      <c r="T38" s="143">
        <v>500</v>
      </c>
      <c r="U38" s="163"/>
      <c r="V38" s="136"/>
      <c r="W38" s="136"/>
      <c r="X38" s="143"/>
      <c r="Y38" s="131"/>
      <c r="Z38" s="136" t="s">
        <v>395</v>
      </c>
      <c r="AA38" s="188" t="s">
        <v>2542</v>
      </c>
      <c r="AB38" s="143">
        <v>700</v>
      </c>
      <c r="AC38" s="163"/>
      <c r="AD38" s="133" t="s">
        <v>199</v>
      </c>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c r="AA39" s="136"/>
      <c r="AB39" s="143"/>
      <c r="AC39" s="131"/>
      <c r="AD39" s="170">
        <f>SUMIF(C9:Y9,E9,C41:Y41)</f>
        <v>0</v>
      </c>
    </row>
    <row r="40" spans="2:35" ht="16.5" customHeight="1">
      <c r="B40" s="129"/>
      <c r="C40" s="136"/>
      <c r="D40" s="143"/>
      <c r="E40" s="131"/>
      <c r="F40" s="136"/>
      <c r="G40" s="136"/>
      <c r="H40" s="143"/>
      <c r="I40" s="131"/>
      <c r="J40" s="136"/>
      <c r="K40" s="136"/>
      <c r="L40" s="143"/>
      <c r="M40" s="131"/>
      <c r="N40" s="136"/>
      <c r="O40" s="136"/>
      <c r="P40" s="143"/>
      <c r="Q40" s="131"/>
      <c r="R40" s="136"/>
      <c r="S40" s="136"/>
      <c r="T40" s="143"/>
      <c r="U40" s="131"/>
      <c r="V40" s="136"/>
      <c r="W40" s="136"/>
      <c r="X40" s="143"/>
      <c r="Y40" s="131"/>
      <c r="Z40" s="136"/>
      <c r="AA40" s="136"/>
      <c r="AB40" s="143"/>
      <c r="AC40" s="131"/>
      <c r="AD40" s="171" t="s">
        <v>2502</v>
      </c>
    </row>
    <row r="41" spans="2:35" ht="16.5" customHeight="1">
      <c r="B41" s="146"/>
      <c r="C41" s="136" t="s">
        <v>59</v>
      </c>
      <c r="D41" s="143">
        <f>SUM(D35:D40)</f>
        <v>3300</v>
      </c>
      <c r="E41" s="165">
        <f>SUM(E35:E40)</f>
        <v>0</v>
      </c>
      <c r="F41" s="136"/>
      <c r="G41" s="136"/>
      <c r="H41" s="143">
        <f>SUM(H35:H40)</f>
        <v>3100</v>
      </c>
      <c r="I41" s="165">
        <f>SUM(I35:I40)</f>
        <v>0</v>
      </c>
      <c r="J41" s="136"/>
      <c r="K41" s="136"/>
      <c r="L41" s="143">
        <f>SUM(L35:L40)</f>
        <v>4600</v>
      </c>
      <c r="M41" s="165">
        <f>SUM(M35:M40)</f>
        <v>0</v>
      </c>
      <c r="N41" s="136"/>
      <c r="O41" s="136"/>
      <c r="P41" s="143">
        <f>SUM(P35:P40)</f>
        <v>2950</v>
      </c>
      <c r="Q41" s="165">
        <f>SUM(Q35:Q40)</f>
        <v>0</v>
      </c>
      <c r="R41" s="136"/>
      <c r="S41" s="136"/>
      <c r="T41" s="143">
        <f>SUM(T35:T40)</f>
        <v>1700</v>
      </c>
      <c r="U41" s="165">
        <f>SUM(U35:U40)</f>
        <v>0</v>
      </c>
      <c r="V41" s="136"/>
      <c r="W41" s="136"/>
      <c r="X41" s="143">
        <f>SUM(X35:X40)</f>
        <v>0</v>
      </c>
      <c r="Y41" s="165">
        <f>SUM(Y35:Y40)</f>
        <v>0</v>
      </c>
      <c r="Z41" s="136"/>
      <c r="AA41" s="136"/>
      <c r="AB41" s="143">
        <f>SUM(AB35:AB40)</f>
        <v>6200</v>
      </c>
      <c r="AC41" s="165">
        <f>SUM(AC35:AC40)</f>
        <v>0</v>
      </c>
      <c r="AD41" s="170">
        <f>AC41</f>
        <v>0</v>
      </c>
    </row>
    <row r="42" spans="2:35" s="183" customFormat="1" ht="16.5" customHeight="1">
      <c r="B42" s="121"/>
      <c r="C42" s="196" t="s">
        <v>396</v>
      </c>
      <c r="D42" s="169"/>
      <c r="E42" s="169"/>
      <c r="F42" s="197"/>
      <c r="G42" s="197"/>
      <c r="H42" s="169"/>
      <c r="I42" s="169"/>
      <c r="J42" s="197"/>
      <c r="K42" s="197"/>
      <c r="L42" s="169"/>
      <c r="M42" s="169"/>
      <c r="N42" s="197"/>
      <c r="O42" s="197"/>
      <c r="P42" s="169"/>
      <c r="Q42" s="169"/>
      <c r="R42" s="197"/>
      <c r="S42" s="197"/>
      <c r="T42" s="169"/>
      <c r="U42" s="169"/>
      <c r="V42" s="197"/>
      <c r="W42" s="197"/>
      <c r="X42" s="169"/>
      <c r="Y42" s="169"/>
      <c r="Z42" s="197"/>
      <c r="AA42" s="197"/>
      <c r="AB42" s="169"/>
      <c r="AC42" s="169"/>
      <c r="AD42" s="198"/>
    </row>
    <row r="43" spans="2:35" ht="16.5" customHeight="1">
      <c r="B43" s="175" t="s">
        <v>397</v>
      </c>
      <c r="C43" s="186" t="s">
        <v>398</v>
      </c>
      <c r="D43" s="167">
        <v>3350</v>
      </c>
      <c r="E43" s="172"/>
      <c r="F43" s="166" t="s">
        <v>399</v>
      </c>
      <c r="G43" s="187" t="s">
        <v>398</v>
      </c>
      <c r="H43" s="194">
        <v>2800</v>
      </c>
      <c r="I43" s="172"/>
      <c r="J43" s="166" t="s">
        <v>402</v>
      </c>
      <c r="K43" s="187" t="s">
        <v>398</v>
      </c>
      <c r="L43" s="194">
        <v>1150</v>
      </c>
      <c r="M43" s="172"/>
      <c r="N43" s="166" t="s">
        <v>408</v>
      </c>
      <c r="O43" s="187" t="s">
        <v>405</v>
      </c>
      <c r="P43" s="194">
        <v>1000</v>
      </c>
      <c r="Q43" s="172"/>
      <c r="R43" s="166" t="s">
        <v>414</v>
      </c>
      <c r="S43" s="187" t="s">
        <v>2534</v>
      </c>
      <c r="T43" s="167">
        <v>50</v>
      </c>
      <c r="U43" s="172"/>
      <c r="V43" s="166"/>
      <c r="W43" s="166"/>
      <c r="X43" s="167"/>
      <c r="Y43" s="168"/>
      <c r="Z43" s="166" t="s">
        <v>419</v>
      </c>
      <c r="AA43" s="187" t="s">
        <v>2534</v>
      </c>
      <c r="AB43" s="167">
        <v>2000</v>
      </c>
      <c r="AC43" s="172"/>
      <c r="AD43" s="133" t="s">
        <v>197</v>
      </c>
    </row>
    <row r="44" spans="2:35" ht="16.5" customHeight="1">
      <c r="B44" s="129" t="s">
        <v>150</v>
      </c>
      <c r="C44" s="136"/>
      <c r="D44" s="143"/>
      <c r="E44" s="131"/>
      <c r="F44" s="136" t="s">
        <v>400</v>
      </c>
      <c r="G44" s="188" t="s">
        <v>401</v>
      </c>
      <c r="H44" s="135">
        <v>2800</v>
      </c>
      <c r="I44" s="163"/>
      <c r="J44" s="136" t="s">
        <v>403</v>
      </c>
      <c r="K44" s="188" t="s">
        <v>401</v>
      </c>
      <c r="L44" s="190">
        <v>1800</v>
      </c>
      <c r="M44" s="163"/>
      <c r="N44" s="136" t="s">
        <v>409</v>
      </c>
      <c r="O44" s="188" t="s">
        <v>410</v>
      </c>
      <c r="P44" s="135">
        <v>600</v>
      </c>
      <c r="Q44" s="163"/>
      <c r="R44" s="136" t="s">
        <v>415</v>
      </c>
      <c r="S44" s="188" t="s">
        <v>2543</v>
      </c>
      <c r="T44" s="143">
        <v>900</v>
      </c>
      <c r="U44" s="163"/>
      <c r="V44" s="136"/>
      <c r="W44" s="136"/>
      <c r="X44" s="143"/>
      <c r="Y44" s="131"/>
      <c r="Z44" s="136" t="s">
        <v>420</v>
      </c>
      <c r="AA44" s="188" t="s">
        <v>2543</v>
      </c>
      <c r="AB44" s="143">
        <v>2500</v>
      </c>
      <c r="AC44" s="163"/>
      <c r="AD44" s="133">
        <f>SUMIF(C9:Y9,D9,C51:Y51)</f>
        <v>19950</v>
      </c>
    </row>
    <row r="45" spans="2:35" ht="16.5" customHeight="1">
      <c r="B45" s="129" t="s">
        <v>151</v>
      </c>
      <c r="C45" s="136"/>
      <c r="D45" s="143"/>
      <c r="E45" s="131"/>
      <c r="F45" s="136"/>
      <c r="G45" s="136"/>
      <c r="H45" s="143"/>
      <c r="I45" s="131"/>
      <c r="J45" s="136" t="s">
        <v>404</v>
      </c>
      <c r="K45" s="188" t="s">
        <v>405</v>
      </c>
      <c r="L45" s="190">
        <v>900</v>
      </c>
      <c r="M45" s="163"/>
      <c r="N45" s="136" t="s">
        <v>411</v>
      </c>
      <c r="O45" s="188" t="s">
        <v>401</v>
      </c>
      <c r="P45" s="190">
        <v>2600</v>
      </c>
      <c r="Q45" s="163"/>
      <c r="R45" s="136" t="s">
        <v>416</v>
      </c>
      <c r="S45" s="188" t="s">
        <v>2552</v>
      </c>
      <c r="T45" s="143">
        <v>50</v>
      </c>
      <c r="U45" s="163"/>
      <c r="V45" s="136"/>
      <c r="W45" s="136"/>
      <c r="X45" s="143"/>
      <c r="Y45" s="131"/>
      <c r="Z45" s="136" t="s">
        <v>421</v>
      </c>
      <c r="AA45" s="188" t="s">
        <v>2544</v>
      </c>
      <c r="AB45" s="143">
        <v>1550</v>
      </c>
      <c r="AC45" s="163"/>
      <c r="AD45" s="133"/>
    </row>
    <row r="46" spans="2:35" ht="16.5" customHeight="1">
      <c r="B46" s="147"/>
      <c r="C46" s="136"/>
      <c r="D46" s="143"/>
      <c r="E46" s="131"/>
      <c r="F46" s="136"/>
      <c r="G46" s="136"/>
      <c r="H46" s="143"/>
      <c r="I46" s="131"/>
      <c r="J46" s="136" t="s">
        <v>406</v>
      </c>
      <c r="K46" s="188" t="s">
        <v>407</v>
      </c>
      <c r="L46" s="190">
        <v>550</v>
      </c>
      <c r="M46" s="163"/>
      <c r="N46" s="136" t="s">
        <v>412</v>
      </c>
      <c r="O46" s="188" t="s">
        <v>413</v>
      </c>
      <c r="P46" s="190">
        <v>1000</v>
      </c>
      <c r="Q46" s="163"/>
      <c r="R46" s="136" t="s">
        <v>417</v>
      </c>
      <c r="S46" s="188" t="s">
        <v>2553</v>
      </c>
      <c r="T46" s="143">
        <v>300</v>
      </c>
      <c r="U46" s="163"/>
      <c r="V46" s="136"/>
      <c r="W46" s="136"/>
      <c r="X46" s="143"/>
      <c r="Y46" s="131"/>
      <c r="Z46" s="136"/>
      <c r="AA46" s="136"/>
      <c r="AB46" s="143"/>
      <c r="AC46" s="131"/>
      <c r="AD46" s="133" t="s">
        <v>199</v>
      </c>
    </row>
    <row r="47" spans="2:35" ht="16.5" customHeight="1">
      <c r="B47" s="129"/>
      <c r="C47" s="136"/>
      <c r="D47" s="143"/>
      <c r="E47" s="131"/>
      <c r="F47" s="136"/>
      <c r="G47" s="136"/>
      <c r="H47" s="143"/>
      <c r="I47" s="131"/>
      <c r="J47" s="136"/>
      <c r="K47" s="136"/>
      <c r="L47" s="143"/>
      <c r="M47" s="131"/>
      <c r="N47" s="136"/>
      <c r="O47" s="136"/>
      <c r="P47" s="143"/>
      <c r="Q47" s="131"/>
      <c r="R47" s="136" t="s">
        <v>418</v>
      </c>
      <c r="S47" s="188" t="s">
        <v>2554</v>
      </c>
      <c r="T47" s="143">
        <v>100</v>
      </c>
      <c r="U47" s="163"/>
      <c r="V47" s="136"/>
      <c r="W47" s="136"/>
      <c r="X47" s="143"/>
      <c r="Y47" s="131"/>
      <c r="Z47" s="136"/>
      <c r="AA47" s="136"/>
      <c r="AB47" s="143"/>
      <c r="AC47" s="131"/>
      <c r="AD47" s="170">
        <f>SUMIF(C9:Y9,E9,C51:Y51)</f>
        <v>0</v>
      </c>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71" t="s">
        <v>2502</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70">
        <f>AC51</f>
        <v>0</v>
      </c>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SUM(D43:D50)</f>
        <v>3350</v>
      </c>
      <c r="E51" s="150">
        <f>SUM(E43:E50)</f>
        <v>0</v>
      </c>
      <c r="F51" s="144">
        <f t="shared" ref="F51:Z51" si="0">SUM(F43:F50)</f>
        <v>0</v>
      </c>
      <c r="G51" s="144"/>
      <c r="H51" s="149">
        <f>SUM(H43:H50)</f>
        <v>5600</v>
      </c>
      <c r="I51" s="150">
        <f>SUM(I43:I50)</f>
        <v>0</v>
      </c>
      <c r="J51" s="146">
        <f t="shared" si="0"/>
        <v>0</v>
      </c>
      <c r="K51" s="144"/>
      <c r="L51" s="149">
        <f>SUM(L43:L50)</f>
        <v>4400</v>
      </c>
      <c r="M51" s="150">
        <f>SUM(M43:M50)</f>
        <v>0</v>
      </c>
      <c r="N51" s="144">
        <f t="shared" si="0"/>
        <v>0</v>
      </c>
      <c r="O51" s="144"/>
      <c r="P51" s="149">
        <f>SUM(P43:P50)</f>
        <v>5200</v>
      </c>
      <c r="Q51" s="150">
        <f>SUM(Q43:Q50)</f>
        <v>0</v>
      </c>
      <c r="R51" s="144">
        <f t="shared" si="0"/>
        <v>0</v>
      </c>
      <c r="S51" s="144"/>
      <c r="T51" s="149">
        <f>SUM(T43:T50)</f>
        <v>1400</v>
      </c>
      <c r="U51" s="150">
        <f>SUM(U43:U50)</f>
        <v>0</v>
      </c>
      <c r="V51" s="144">
        <f t="shared" si="0"/>
        <v>0</v>
      </c>
      <c r="W51" s="144"/>
      <c r="X51" s="149">
        <f>SUM(X43:X50)</f>
        <v>0</v>
      </c>
      <c r="Y51" s="150">
        <f>SUM(Y43:Y50)</f>
        <v>0</v>
      </c>
      <c r="Z51" s="144">
        <f t="shared" si="0"/>
        <v>0</v>
      </c>
      <c r="AA51" s="144"/>
      <c r="AB51" s="149">
        <f>SUM(AB43:AB50)</f>
        <v>6050</v>
      </c>
      <c r="AC51" s="150">
        <f>SUM(AC43:AC50)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2">
    <cfRule type="expression" dxfId="715" priority="1" stopIfTrue="1">
      <formula>D11&lt;E11</formula>
    </cfRule>
    <cfRule type="expression" dxfId="714" priority="2" stopIfTrue="1">
      <formula>MOD(E11,50)&gt;0</formula>
    </cfRule>
  </conditionalFormatting>
  <conditionalFormatting sqref="E26:E30">
    <cfRule type="expression" dxfId="713" priority="65" stopIfTrue="1">
      <formula>D26&lt;E26</formula>
    </cfRule>
    <cfRule type="expression" dxfId="712" priority="66" stopIfTrue="1">
      <formula>MOD(E26,50)&gt;0</formula>
    </cfRule>
  </conditionalFormatting>
  <conditionalFormatting sqref="E35">
    <cfRule type="expression" dxfId="711" priority="115" stopIfTrue="1">
      <formula>D35&lt;E35</formula>
    </cfRule>
    <cfRule type="expression" dxfId="710" priority="116" stopIfTrue="1">
      <formula>MOD(E35,50)&gt;0</formula>
    </cfRule>
  </conditionalFormatting>
  <conditionalFormatting sqref="E43">
    <cfRule type="expression" dxfId="709" priority="148" stopIfTrue="1">
      <formula>MOD(E43,50)&gt;0</formula>
    </cfRule>
    <cfRule type="expression" dxfId="708" priority="147" stopIfTrue="1">
      <formula>D43&lt;E43</formula>
    </cfRule>
  </conditionalFormatting>
  <conditionalFormatting sqref="I11:I13">
    <cfRule type="expression" dxfId="707" priority="5" stopIfTrue="1">
      <formula>H11&lt;I11</formula>
    </cfRule>
    <cfRule type="expression" dxfId="706" priority="6" stopIfTrue="1">
      <formula>MOD(I11,50)&gt;0</formula>
    </cfRule>
  </conditionalFormatting>
  <conditionalFormatting sqref="I26:I27">
    <cfRule type="expression" dxfId="705" priority="75" stopIfTrue="1">
      <formula>H26&lt;I26</formula>
    </cfRule>
    <cfRule type="expression" dxfId="704" priority="76" stopIfTrue="1">
      <formula>MOD(I26,50)&gt;0</formula>
    </cfRule>
  </conditionalFormatting>
  <conditionalFormatting sqref="I35:I37">
    <cfRule type="expression" dxfId="703" priority="118" stopIfTrue="1">
      <formula>MOD(I35,50)&gt;0</formula>
    </cfRule>
    <cfRule type="expression" dxfId="702" priority="117" stopIfTrue="1">
      <formula>H35&lt;I35</formula>
    </cfRule>
  </conditionalFormatting>
  <conditionalFormatting sqref="I43:I44">
    <cfRule type="expression" dxfId="701" priority="149" stopIfTrue="1">
      <formula>H43&lt;I43</formula>
    </cfRule>
    <cfRule type="expression" dxfId="700" priority="150" stopIfTrue="1">
      <formula>MOD(I43,50)&gt;0</formula>
    </cfRule>
  </conditionalFormatting>
  <conditionalFormatting sqref="M11:M16">
    <cfRule type="expression" dxfId="699" priority="11" stopIfTrue="1">
      <formula>L11&lt;M11</formula>
    </cfRule>
    <cfRule type="expression" dxfId="698" priority="12" stopIfTrue="1">
      <formula>MOD(M11,50)&gt;0</formula>
    </cfRule>
  </conditionalFormatting>
  <conditionalFormatting sqref="M26:M30">
    <cfRule type="expression" dxfId="697" priority="79" stopIfTrue="1">
      <formula>L26&lt;M26</formula>
    </cfRule>
    <cfRule type="expression" dxfId="696" priority="80" stopIfTrue="1">
      <formula>MOD(M26,50)&gt;0</formula>
    </cfRule>
  </conditionalFormatting>
  <conditionalFormatting sqref="M35:M36">
    <cfRule type="expression" dxfId="695" priority="124" stopIfTrue="1">
      <formula>MOD(M35,50)&gt;0</formula>
    </cfRule>
    <cfRule type="expression" dxfId="694" priority="123" stopIfTrue="1">
      <formula>L35&lt;M35</formula>
    </cfRule>
  </conditionalFormatting>
  <conditionalFormatting sqref="M43:M46">
    <cfRule type="expression" dxfId="693" priority="154" stopIfTrue="1">
      <formula>MOD(M43,50)&gt;0</formula>
    </cfRule>
    <cfRule type="expression" dxfId="692" priority="153" stopIfTrue="1">
      <formula>L43&lt;M43</formula>
    </cfRule>
  </conditionalFormatting>
  <conditionalFormatting sqref="Q11:Q16">
    <cfRule type="expression" dxfId="691" priority="24" stopIfTrue="1">
      <formula>MOD(Q11,50)&gt;0</formula>
    </cfRule>
    <cfRule type="expression" dxfId="690" priority="23" stopIfTrue="1">
      <formula>P11&lt;Q11</formula>
    </cfRule>
  </conditionalFormatting>
  <conditionalFormatting sqref="Q26:Q28">
    <cfRule type="expression" dxfId="689" priority="89" stopIfTrue="1">
      <formula>P26&lt;Q26</formula>
    </cfRule>
    <cfRule type="expression" dxfId="688" priority="90" stopIfTrue="1">
      <formula>MOD(Q26,50)&gt;0</formula>
    </cfRule>
  </conditionalFormatting>
  <conditionalFormatting sqref="Q35:Q36">
    <cfRule type="expression" dxfId="687" priority="127" stopIfTrue="1">
      <formula>P35&lt;Q35</formula>
    </cfRule>
    <cfRule type="expression" dxfId="686" priority="128" stopIfTrue="1">
      <formula>MOD(Q35,50)&gt;0</formula>
    </cfRule>
  </conditionalFormatting>
  <conditionalFormatting sqref="Q43:Q46">
    <cfRule type="expression" dxfId="685" priority="161" stopIfTrue="1">
      <formula>P43&lt;Q43</formula>
    </cfRule>
    <cfRule type="expression" dxfId="684" priority="162" stopIfTrue="1">
      <formula>MOD(Q43,50)&gt;0</formula>
    </cfRule>
  </conditionalFormatting>
  <conditionalFormatting sqref="U11:U21">
    <cfRule type="expression" dxfId="683" priority="36" stopIfTrue="1">
      <formula>MOD(U11,50)&gt;0</formula>
    </cfRule>
    <cfRule type="expression" dxfId="682" priority="35" stopIfTrue="1">
      <formula>T11&lt;U11</formula>
    </cfRule>
  </conditionalFormatting>
  <conditionalFormatting sqref="U26:U30">
    <cfRule type="expression" dxfId="681" priority="95" stopIfTrue="1">
      <formula>T26&lt;U26</formula>
    </cfRule>
    <cfRule type="expression" dxfId="680" priority="96" stopIfTrue="1">
      <formula>MOD(U26,50)&gt;0</formula>
    </cfRule>
  </conditionalFormatting>
  <conditionalFormatting sqref="U35:U38">
    <cfRule type="expression" dxfId="679" priority="131" stopIfTrue="1">
      <formula>T35&lt;U35</formula>
    </cfRule>
    <cfRule type="expression" dxfId="678" priority="132" stopIfTrue="1">
      <formula>MOD(U35,50)&gt;0</formula>
    </cfRule>
  </conditionalFormatting>
  <conditionalFormatting sqref="U43:U47">
    <cfRule type="expression" dxfId="677" priority="169" stopIfTrue="1">
      <formula>T43&lt;U43</formula>
    </cfRule>
    <cfRule type="expression" dxfId="676" priority="170" stopIfTrue="1">
      <formula>MOD(U43,50)&gt;0</formula>
    </cfRule>
  </conditionalFormatting>
  <conditionalFormatting sqref="AC11:AC14">
    <cfRule type="expression" dxfId="675" priority="58" stopIfTrue="1">
      <formula>MOD(AC11,50)&gt;0</formula>
    </cfRule>
    <cfRule type="expression" dxfId="674" priority="57" stopIfTrue="1">
      <formula>AB11&lt;AC11</formula>
    </cfRule>
  </conditionalFormatting>
  <conditionalFormatting sqref="AC26:AC30">
    <cfRule type="expression" dxfId="673" priority="106" stopIfTrue="1">
      <formula>MOD(AC26,50)&gt;0</formula>
    </cfRule>
    <cfRule type="expression" dxfId="672" priority="105" stopIfTrue="1">
      <formula>AB26&lt;AC26</formula>
    </cfRule>
  </conditionalFormatting>
  <conditionalFormatting sqref="AC35:AC38">
    <cfRule type="expression" dxfId="671" priority="139" stopIfTrue="1">
      <formula>AB35&lt;AC35</formula>
    </cfRule>
    <cfRule type="expression" dxfId="670" priority="140" stopIfTrue="1">
      <formula>MOD(AC35,50)&gt;0</formula>
    </cfRule>
  </conditionalFormatting>
  <conditionalFormatting sqref="AC43:AC45">
    <cfRule type="expression" dxfId="669" priority="179" stopIfTrue="1">
      <formula>AB43&lt;AC43</formula>
    </cfRule>
    <cfRule type="expression" dxfId="668" priority="180" stopIfTrue="1">
      <formula>MOD(AC43,50)&gt;0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3:AC45 U43:U47 Q43:Q46 M43:M46 I43:I44 E43 AC35:AC38 U35:U38 Q35:Q36 M35:M36 I35:I37 E35 AC26:AC30 U26:U30 Q26:Q28 M26:M30 I26:I27 E26:E30 AC11:AC14 U11:U21 Q11:Q16 M11:M16 I11:I13 E11:E12" xr:uid="{00000000-0002-0000-0800-000000000000}">
      <formula1>NOT(OR(D11&lt;E11,MOD(E11,50)&gt;0))</formula1>
    </dataValidation>
  </dataValidations>
  <hyperlinks>
    <hyperlink ref="C3" location="一番最初に入力して下さい!E7" tooltip="入力シートへ" display="一番最初に入力して下さい!E7" xr:uid="{00000000-0004-0000-0800-000000000000}"/>
    <hyperlink ref="C5" location="一番最初に入力して下さい!E8" tooltip="入力シートへ" display="一番最初に入力して下さい!E8" xr:uid="{00000000-0004-0000-0800-000001000000}"/>
    <hyperlink ref="I3" location="一番最初に入力して下さい!E5" tooltip="入力シートへ" display="一番最初に入力して下さい!E5" xr:uid="{00000000-0004-0000-0800-000002000000}"/>
    <hyperlink ref="P3" location="一番最初に入力して下さい!E9" tooltip="入力シートへ" display="一番最初に入力して下さい!E9" xr:uid="{00000000-0004-0000-0800-000003000000}"/>
    <hyperlink ref="I5" location="一番最初に入力して下さい!E11" tooltip="入力シートへ" display="一番最初に入力して下さい!E11" xr:uid="{00000000-0004-0000-0800-000004000000}"/>
    <hyperlink ref="O5" location="一番最初に入力して下さい!E12" tooltip="入力シートへ" display="一番最初に入力して下さい!E12" xr:uid="{00000000-0004-0000-0800-000005000000}"/>
    <hyperlink ref="S5" location="一番最初に入力して下さい!E13" tooltip="入力シートへ" display="一番最初に入力して下さい!E13" xr:uid="{00000000-0004-0000-0800-000006000000}"/>
    <hyperlink ref="C10" location="大阪市部数合計表!B9" tooltip="集計シートへ" display="大阪市部数合計表!B9" xr:uid="{00000000-0004-0000-0800-000080000000}"/>
    <hyperlink ref="C25" location="大阪市部数合計表!B10" tooltip="集計シートへ" display="大阪市部数合計表!B10" xr:uid="{00000000-0004-0000-0800-000081000000}"/>
    <hyperlink ref="C34" location="大阪市部数合計表!B11" tooltip="集計シートへ" display="大阪市部数合計表!B11" xr:uid="{00000000-0004-0000-0800-000082000000}"/>
    <hyperlink ref="C42" location="大阪市部数合計表!B12" tooltip="集計シートへ" display="大阪市部数合計表!B12" xr:uid="{00000000-0004-0000-0800-000083000000}"/>
  </hyperlinks>
  <printOptions horizontalCentered="1" verticalCentered="1"/>
  <pageMargins left="0" right="0" top="0" bottom="0" header="0" footer="0"/>
  <pageSetup paperSize="9" scale="65" orientation="landscape"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6DFFAF"/>
  </sheetPr>
  <dimension ref="A1:AI58"/>
  <sheetViews>
    <sheetView showGridLines="0" zoomScale="85" zoomScaleNormal="85" workbookViewId="0">
      <selection activeCell="U18" sqref="U18"/>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422</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423</v>
      </c>
      <c r="C11" s="186" t="s">
        <v>424</v>
      </c>
      <c r="D11" s="194">
        <v>1600</v>
      </c>
      <c r="E11" s="162"/>
      <c r="F11" s="123" t="s">
        <v>427</v>
      </c>
      <c r="G11" s="187" t="s">
        <v>428</v>
      </c>
      <c r="H11" s="124">
        <v>1000</v>
      </c>
      <c r="I11" s="162"/>
      <c r="J11" s="123" t="s">
        <v>433</v>
      </c>
      <c r="K11" s="187" t="s">
        <v>434</v>
      </c>
      <c r="L11" s="194">
        <v>1300</v>
      </c>
      <c r="M11" s="162"/>
      <c r="N11" s="126" t="s">
        <v>440</v>
      </c>
      <c r="O11" s="191" t="s">
        <v>441</v>
      </c>
      <c r="P11" s="194">
        <v>1500</v>
      </c>
      <c r="Q11" s="162"/>
      <c r="R11" s="123" t="s">
        <v>442</v>
      </c>
      <c r="S11" s="187" t="s">
        <v>2555</v>
      </c>
      <c r="T11" s="124">
        <v>650</v>
      </c>
      <c r="U11" s="162"/>
      <c r="V11" s="127"/>
      <c r="W11" s="123"/>
      <c r="X11" s="124"/>
      <c r="Y11" s="125"/>
      <c r="Z11" s="127" t="s">
        <v>445</v>
      </c>
      <c r="AA11" s="187" t="s">
        <v>2557</v>
      </c>
      <c r="AB11" s="194">
        <v>3200</v>
      </c>
      <c r="AC11" s="162"/>
      <c r="AD11" s="128" t="s">
        <v>198</v>
      </c>
    </row>
    <row r="12" spans="1:32" ht="16.5" customHeight="1">
      <c r="B12" s="174" t="s">
        <v>425</v>
      </c>
      <c r="C12" s="200" t="s">
        <v>426</v>
      </c>
      <c r="D12" s="205">
        <v>1600</v>
      </c>
      <c r="E12" s="163"/>
      <c r="F12" s="132" t="s">
        <v>429</v>
      </c>
      <c r="G12" s="188" t="s">
        <v>430</v>
      </c>
      <c r="H12" s="130">
        <v>2000</v>
      </c>
      <c r="I12" s="163"/>
      <c r="J12" s="132" t="s">
        <v>435</v>
      </c>
      <c r="K12" s="188" t="s">
        <v>428</v>
      </c>
      <c r="L12" s="190">
        <v>750</v>
      </c>
      <c r="M12" s="163"/>
      <c r="N12" s="132"/>
      <c r="O12" s="132"/>
      <c r="P12" s="135"/>
      <c r="Q12" s="131"/>
      <c r="R12" s="132" t="s">
        <v>443</v>
      </c>
      <c r="S12" s="188" t="s">
        <v>2556</v>
      </c>
      <c r="T12" s="130">
        <v>350</v>
      </c>
      <c r="U12" s="163"/>
      <c r="V12" s="127"/>
      <c r="W12" s="127"/>
      <c r="X12" s="130"/>
      <c r="Y12" s="131"/>
      <c r="Z12" s="127" t="s">
        <v>446</v>
      </c>
      <c r="AA12" s="188" t="s">
        <v>2556</v>
      </c>
      <c r="AB12" s="135">
        <v>2400</v>
      </c>
      <c r="AC12" s="163"/>
      <c r="AD12" s="133">
        <f>SUMIF(C9:Y9,D9,C20:Y20)</f>
        <v>15600</v>
      </c>
    </row>
    <row r="13" spans="1:32" ht="16.5" customHeight="1">
      <c r="B13" s="134" t="s">
        <v>148</v>
      </c>
      <c r="C13" s="132"/>
      <c r="D13" s="135"/>
      <c r="E13" s="131"/>
      <c r="F13" s="136" t="s">
        <v>431</v>
      </c>
      <c r="G13" s="188" t="s">
        <v>432</v>
      </c>
      <c r="H13" s="135">
        <v>1700</v>
      </c>
      <c r="I13" s="163"/>
      <c r="J13" s="136" t="s">
        <v>436</v>
      </c>
      <c r="K13" s="188" t="s">
        <v>426</v>
      </c>
      <c r="L13" s="190">
        <v>650</v>
      </c>
      <c r="M13" s="163"/>
      <c r="N13" s="136"/>
      <c r="O13" s="127"/>
      <c r="P13" s="135"/>
      <c r="Q13" s="131"/>
      <c r="R13" s="132" t="s">
        <v>444</v>
      </c>
      <c r="S13" s="188" t="s">
        <v>2569</v>
      </c>
      <c r="T13" s="135">
        <v>100</v>
      </c>
      <c r="U13" s="163"/>
      <c r="V13" s="136"/>
      <c r="W13" s="127"/>
      <c r="X13" s="135"/>
      <c r="Y13" s="131"/>
      <c r="Z13" s="136" t="s">
        <v>447</v>
      </c>
      <c r="AA13" s="188" t="s">
        <v>2560</v>
      </c>
      <c r="AB13" s="135">
        <v>1000</v>
      </c>
      <c r="AC13" s="163"/>
      <c r="AD13" s="133"/>
    </row>
    <row r="14" spans="1:32" ht="16.5" customHeight="1">
      <c r="B14" s="129" t="s">
        <v>149</v>
      </c>
      <c r="C14" s="132"/>
      <c r="D14" s="135"/>
      <c r="E14" s="131"/>
      <c r="F14" s="136"/>
      <c r="G14" s="132"/>
      <c r="H14" s="135"/>
      <c r="I14" s="131"/>
      <c r="J14" s="136" t="s">
        <v>437</v>
      </c>
      <c r="K14" s="188" t="s">
        <v>432</v>
      </c>
      <c r="L14" s="190">
        <v>1350</v>
      </c>
      <c r="M14" s="163"/>
      <c r="N14" s="136"/>
      <c r="O14" s="132"/>
      <c r="P14" s="135"/>
      <c r="Q14" s="131"/>
      <c r="R14" s="132"/>
      <c r="S14" s="132"/>
      <c r="T14" s="135"/>
      <c r="U14" s="131"/>
      <c r="V14" s="136"/>
      <c r="W14" s="132"/>
      <c r="X14" s="135"/>
      <c r="Y14" s="131"/>
      <c r="Z14" s="136" t="s">
        <v>448</v>
      </c>
      <c r="AA14" s="188" t="s">
        <v>2561</v>
      </c>
      <c r="AB14" s="135">
        <v>400</v>
      </c>
      <c r="AC14" s="163"/>
      <c r="AD14" s="133" t="s">
        <v>200</v>
      </c>
    </row>
    <row r="15" spans="1:32" ht="16.5" customHeight="1">
      <c r="B15" s="137"/>
      <c r="C15" s="132"/>
      <c r="D15" s="135"/>
      <c r="E15" s="131"/>
      <c r="F15" s="136"/>
      <c r="G15" s="132"/>
      <c r="H15" s="135"/>
      <c r="I15" s="131"/>
      <c r="J15" s="136" t="s">
        <v>438</v>
      </c>
      <c r="K15" s="188" t="s">
        <v>439</v>
      </c>
      <c r="L15" s="190">
        <v>1050</v>
      </c>
      <c r="M15" s="163"/>
      <c r="N15" s="136"/>
      <c r="O15" s="132"/>
      <c r="P15" s="135"/>
      <c r="Q15" s="131"/>
      <c r="R15" s="132"/>
      <c r="S15" s="132"/>
      <c r="T15" s="135"/>
      <c r="U15" s="131"/>
      <c r="V15" s="136"/>
      <c r="W15" s="132"/>
      <c r="X15" s="135"/>
      <c r="Y15" s="131"/>
      <c r="Z15" s="136" t="s">
        <v>449</v>
      </c>
      <c r="AA15" s="188" t="s">
        <v>2562</v>
      </c>
      <c r="AB15" s="135">
        <v>400</v>
      </c>
      <c r="AC15" s="163"/>
      <c r="AD15" s="170">
        <f>SUMIF(C9:Y9,E9,C20:Y20)</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AC20</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c r="S19" s="136"/>
      <c r="T19" s="143"/>
      <c r="U19" s="131"/>
      <c r="V19" s="136"/>
      <c r="W19" s="136"/>
      <c r="X19" s="143"/>
      <c r="Y19" s="131"/>
      <c r="Z19" s="136"/>
      <c r="AA19" s="136"/>
      <c r="AB19" s="143"/>
      <c r="AC19" s="131"/>
      <c r="AD19" s="133"/>
      <c r="AF19" s="142"/>
    </row>
    <row r="20" spans="2:32" ht="16.5" customHeight="1">
      <c r="B20" s="134"/>
      <c r="C20" s="136" t="s">
        <v>59</v>
      </c>
      <c r="D20" s="143">
        <f>SUM(D11:D19)</f>
        <v>3200</v>
      </c>
      <c r="E20" s="165">
        <f>SUM(E11:E19)</f>
        <v>0</v>
      </c>
      <c r="F20" s="136"/>
      <c r="G20" s="136"/>
      <c r="H20" s="143">
        <f>SUM(H11:H19)</f>
        <v>4700</v>
      </c>
      <c r="I20" s="165">
        <f>SUM(I11:I19)</f>
        <v>0</v>
      </c>
      <c r="J20" s="136"/>
      <c r="K20" s="136"/>
      <c r="L20" s="143">
        <f>SUM(L11:L19)</f>
        <v>5100</v>
      </c>
      <c r="M20" s="165">
        <f>SUM(M11:M19)</f>
        <v>0</v>
      </c>
      <c r="N20" s="136"/>
      <c r="O20" s="136"/>
      <c r="P20" s="143">
        <f>SUM(P11:P19)</f>
        <v>1500</v>
      </c>
      <c r="Q20" s="165">
        <f>SUM(Q11:Q19)</f>
        <v>0</v>
      </c>
      <c r="R20" s="136"/>
      <c r="S20" s="136"/>
      <c r="T20" s="143">
        <f>SUM(T11:T19)</f>
        <v>1100</v>
      </c>
      <c r="U20" s="165">
        <f>SUM(U11:U19)</f>
        <v>0</v>
      </c>
      <c r="V20" s="136"/>
      <c r="W20" s="136"/>
      <c r="X20" s="143">
        <f>SUM(X11:X19)</f>
        <v>0</v>
      </c>
      <c r="Y20" s="165">
        <f>SUM(Y11:Y19)</f>
        <v>0</v>
      </c>
      <c r="Z20" s="136"/>
      <c r="AA20" s="136"/>
      <c r="AB20" s="143">
        <f>SUM(AB11:AB19)</f>
        <v>7400</v>
      </c>
      <c r="AC20" s="165">
        <f>SUM(AC11:AC19)</f>
        <v>0</v>
      </c>
      <c r="AD20" s="133"/>
      <c r="AF20" s="142"/>
    </row>
    <row r="21" spans="2:32" s="183" customFormat="1" ht="16.5" customHeight="1">
      <c r="B21" s="195"/>
      <c r="C21" s="196" t="s">
        <v>450</v>
      </c>
      <c r="D21" s="169"/>
      <c r="E21" s="169"/>
      <c r="F21" s="197"/>
      <c r="G21" s="197"/>
      <c r="H21" s="169"/>
      <c r="I21" s="169"/>
      <c r="J21" s="197"/>
      <c r="K21" s="197"/>
      <c r="L21" s="169"/>
      <c r="M21" s="169"/>
      <c r="N21" s="197"/>
      <c r="O21" s="197"/>
      <c r="P21" s="169"/>
      <c r="Q21" s="169"/>
      <c r="R21" s="197"/>
      <c r="S21" s="197"/>
      <c r="T21" s="169"/>
      <c r="U21" s="169"/>
      <c r="V21" s="197"/>
      <c r="W21" s="197"/>
      <c r="X21" s="169"/>
      <c r="Y21" s="169"/>
      <c r="Z21" s="197"/>
      <c r="AA21" s="197"/>
      <c r="AB21" s="169"/>
      <c r="AC21" s="169"/>
      <c r="AD21" s="198"/>
      <c r="AF21" s="142"/>
    </row>
    <row r="22" spans="2:32" ht="16.5" customHeight="1">
      <c r="B22" s="134"/>
      <c r="C22" s="166"/>
      <c r="D22" s="167"/>
      <c r="E22" s="168"/>
      <c r="F22" s="166" t="s">
        <v>451</v>
      </c>
      <c r="G22" s="187" t="s">
        <v>452</v>
      </c>
      <c r="H22" s="194">
        <v>2900</v>
      </c>
      <c r="I22" s="172"/>
      <c r="J22" s="166" t="s">
        <v>453</v>
      </c>
      <c r="K22" s="187" t="s">
        <v>454</v>
      </c>
      <c r="L22" s="194">
        <v>4650</v>
      </c>
      <c r="M22" s="172"/>
      <c r="N22" s="166" t="s">
        <v>455</v>
      </c>
      <c r="O22" s="187" t="s">
        <v>456</v>
      </c>
      <c r="P22" s="167">
        <v>800</v>
      </c>
      <c r="Q22" s="172"/>
      <c r="R22" s="166" t="s">
        <v>459</v>
      </c>
      <c r="S22" s="201" t="s">
        <v>2563</v>
      </c>
      <c r="T22" s="167">
        <v>250</v>
      </c>
      <c r="U22" s="172"/>
      <c r="V22" s="166"/>
      <c r="W22" s="166"/>
      <c r="X22" s="167"/>
      <c r="Y22" s="168"/>
      <c r="Z22" s="166" t="s">
        <v>461</v>
      </c>
      <c r="AA22" t="s">
        <v>2564</v>
      </c>
      <c r="AB22" s="167">
        <v>2250</v>
      </c>
      <c r="AC22" s="172"/>
      <c r="AD22" s="133" t="s">
        <v>197</v>
      </c>
      <c r="AF22" s="142"/>
    </row>
    <row r="23" spans="2:32" ht="16.5" customHeight="1">
      <c r="B23" s="134"/>
      <c r="C23" s="136"/>
      <c r="D23" s="143"/>
      <c r="E23" s="131"/>
      <c r="F23" s="136"/>
      <c r="G23" s="136"/>
      <c r="H23" s="143"/>
      <c r="I23" s="131"/>
      <c r="J23" s="136"/>
      <c r="K23" s="136"/>
      <c r="L23" s="143"/>
      <c r="M23" s="131"/>
      <c r="N23" s="136" t="s">
        <v>457</v>
      </c>
      <c r="O23" s="188" t="s">
        <v>458</v>
      </c>
      <c r="P23" s="143">
        <v>750</v>
      </c>
      <c r="Q23" s="163"/>
      <c r="R23" s="136" t="s">
        <v>460</v>
      </c>
      <c r="S23" s="188" t="s">
        <v>2570</v>
      </c>
      <c r="T23" s="143">
        <v>300</v>
      </c>
      <c r="U23" s="163"/>
      <c r="V23" s="136"/>
      <c r="W23" s="136"/>
      <c r="X23" s="143"/>
      <c r="Y23" s="131"/>
      <c r="Z23" s="136"/>
      <c r="AA23" s="136"/>
      <c r="AB23" s="143"/>
      <c r="AC23" s="131"/>
      <c r="AD23" s="133">
        <f>SUMIF(C9:Y9,D9,C28:Y28)</f>
        <v>9650</v>
      </c>
      <c r="AF23" s="142"/>
    </row>
    <row r="24" spans="2:32" ht="16.5" customHeight="1">
      <c r="B24" s="134"/>
      <c r="C24" s="136"/>
      <c r="D24" s="143"/>
      <c r="E24" s="131"/>
      <c r="F24" s="136"/>
      <c r="G24" s="136"/>
      <c r="H24" s="143"/>
      <c r="I24" s="131"/>
      <c r="J24" s="136"/>
      <c r="K24" s="136"/>
      <c r="L24" s="143"/>
      <c r="M24" s="131"/>
      <c r="N24" s="136"/>
      <c r="O24" s="136"/>
      <c r="P24" s="143"/>
      <c r="Q24" s="131"/>
      <c r="R24" s="136"/>
      <c r="S24" s="136"/>
      <c r="T24" s="143"/>
      <c r="U24" s="131"/>
      <c r="V24" s="136"/>
      <c r="W24" s="136"/>
      <c r="X24" s="143"/>
      <c r="Y24" s="131"/>
      <c r="Z24" s="136"/>
      <c r="AA24" s="136"/>
      <c r="AB24" s="143"/>
      <c r="AC24" s="131"/>
      <c r="AD24" s="133"/>
      <c r="AF24" s="142"/>
    </row>
    <row r="25" spans="2:32" ht="16.5" customHeight="1">
      <c r="B25" s="134"/>
      <c r="C25" s="136"/>
      <c r="D25" s="143"/>
      <c r="E25" s="131"/>
      <c r="F25" s="136"/>
      <c r="G25" s="136"/>
      <c r="H25" s="143"/>
      <c r="I25" s="131"/>
      <c r="J25" s="136"/>
      <c r="K25" s="136"/>
      <c r="L25" s="143"/>
      <c r="M25" s="131"/>
      <c r="N25" s="136"/>
      <c r="O25" s="136"/>
      <c r="P25" s="143"/>
      <c r="Q25" s="131"/>
      <c r="R25" s="136"/>
      <c r="S25" s="136"/>
      <c r="T25" s="143"/>
      <c r="U25" s="131"/>
      <c r="V25" s="136"/>
      <c r="W25" s="136"/>
      <c r="X25" s="143"/>
      <c r="Y25" s="131"/>
      <c r="Z25" s="136"/>
      <c r="AA25" s="136"/>
      <c r="AB25" s="143"/>
      <c r="AC25" s="131"/>
      <c r="AD25" s="133" t="s">
        <v>199</v>
      </c>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c r="AA26" s="136"/>
      <c r="AB26" s="143"/>
      <c r="AC26" s="131"/>
      <c r="AD26" s="170">
        <f>SUMIF(C9:Y9,E9,C28:Y28)</f>
        <v>0</v>
      </c>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c r="AA27" s="136"/>
      <c r="AB27" s="143"/>
      <c r="AC27" s="131"/>
      <c r="AD27" s="171" t="s">
        <v>2502</v>
      </c>
    </row>
    <row r="28" spans="2:32" ht="16.5" customHeight="1">
      <c r="B28" s="134"/>
      <c r="C28" s="136" t="s">
        <v>59</v>
      </c>
      <c r="D28" s="143">
        <f>SUM(D22:D27)</f>
        <v>0</v>
      </c>
      <c r="E28" s="165">
        <f>SUM(E22:E27)</f>
        <v>0</v>
      </c>
      <c r="F28" s="136"/>
      <c r="G28" s="136"/>
      <c r="H28" s="143">
        <f>SUM(H22:H27)</f>
        <v>2900</v>
      </c>
      <c r="I28" s="165">
        <f>SUM(I22:I27)</f>
        <v>0</v>
      </c>
      <c r="J28" s="136"/>
      <c r="K28" s="136"/>
      <c r="L28" s="143">
        <f>SUM(L22:L27)</f>
        <v>4650</v>
      </c>
      <c r="M28" s="165">
        <f>SUM(M22:M27)</f>
        <v>0</v>
      </c>
      <c r="N28" s="136"/>
      <c r="O28" s="136"/>
      <c r="P28" s="143">
        <f>SUM(P22:P27)</f>
        <v>1550</v>
      </c>
      <c r="Q28" s="165">
        <f>SUM(Q22:Q27)</f>
        <v>0</v>
      </c>
      <c r="R28" s="136"/>
      <c r="S28" s="136"/>
      <c r="T28" s="143">
        <f>SUM(T22:T27)</f>
        <v>550</v>
      </c>
      <c r="U28" s="165">
        <f>SUM(U22:U27)</f>
        <v>0</v>
      </c>
      <c r="V28" s="136"/>
      <c r="W28" s="136"/>
      <c r="X28" s="143">
        <f>SUM(X22:X27)</f>
        <v>0</v>
      </c>
      <c r="Y28" s="165">
        <f>SUM(Y22:Y27)</f>
        <v>0</v>
      </c>
      <c r="Z28" s="136"/>
      <c r="AA28" s="136"/>
      <c r="AB28" s="143">
        <f>SUM(AB22:AB27)</f>
        <v>2250</v>
      </c>
      <c r="AC28" s="165">
        <f>SUM(AC22:AC27)</f>
        <v>0</v>
      </c>
      <c r="AD28" s="170">
        <f>AC28</f>
        <v>0</v>
      </c>
    </row>
    <row r="29" spans="2:32" s="183" customFormat="1" ht="16.5" customHeight="1">
      <c r="B29" s="199"/>
      <c r="C29" s="196" t="s">
        <v>462</v>
      </c>
      <c r="D29" s="169"/>
      <c r="E29" s="169"/>
      <c r="F29" s="197"/>
      <c r="G29" s="197"/>
      <c r="H29" s="169"/>
      <c r="I29" s="169"/>
      <c r="J29" s="197"/>
      <c r="K29" s="197"/>
      <c r="L29" s="169"/>
      <c r="M29" s="169"/>
      <c r="N29" s="197"/>
      <c r="O29" s="197"/>
      <c r="P29" s="169"/>
      <c r="Q29" s="169"/>
      <c r="R29" s="197"/>
      <c r="S29" s="197"/>
      <c r="T29" s="169"/>
      <c r="U29" s="169"/>
      <c r="V29" s="197"/>
      <c r="W29" s="197"/>
      <c r="X29" s="169"/>
      <c r="Y29" s="169"/>
      <c r="Z29" s="197"/>
      <c r="AA29" s="197"/>
      <c r="AB29" s="169"/>
      <c r="AC29" s="169"/>
      <c r="AD29" s="198"/>
    </row>
    <row r="30" spans="2:32" ht="16.5" customHeight="1">
      <c r="B30" s="121" t="s">
        <v>463</v>
      </c>
      <c r="C30" s="186" t="s">
        <v>464</v>
      </c>
      <c r="D30" s="167">
        <v>400</v>
      </c>
      <c r="E30" s="172"/>
      <c r="F30" s="166" t="s">
        <v>465</v>
      </c>
      <c r="G30" s="187" t="s">
        <v>466</v>
      </c>
      <c r="H30" s="194">
        <v>3350</v>
      </c>
      <c r="I30" s="172"/>
      <c r="J30" s="166" t="s">
        <v>467</v>
      </c>
      <c r="K30" s="187" t="s">
        <v>468</v>
      </c>
      <c r="L30" s="194">
        <v>1650</v>
      </c>
      <c r="M30" s="172"/>
      <c r="N30" s="166" t="s">
        <v>473</v>
      </c>
      <c r="O30" s="187" t="s">
        <v>468</v>
      </c>
      <c r="P30" s="194">
        <v>1250</v>
      </c>
      <c r="Q30" s="172"/>
      <c r="R30" s="166" t="s">
        <v>476</v>
      </c>
      <c r="S30" s="201" t="s">
        <v>2565</v>
      </c>
      <c r="T30" s="167">
        <v>350</v>
      </c>
      <c r="U30" s="172"/>
      <c r="V30" s="166"/>
      <c r="W30" s="166"/>
      <c r="X30" s="167"/>
      <c r="Y30" s="168"/>
      <c r="Z30" s="166" t="s">
        <v>480</v>
      </c>
      <c r="AA30" s="187" t="s">
        <v>2558</v>
      </c>
      <c r="AB30" s="167">
        <v>400</v>
      </c>
      <c r="AC30" s="172"/>
      <c r="AD30" s="133" t="s">
        <v>197</v>
      </c>
    </row>
    <row r="31" spans="2:32" ht="16.5" customHeight="1">
      <c r="B31" s="122" t="s">
        <v>146</v>
      </c>
      <c r="C31" s="136"/>
      <c r="D31" s="143"/>
      <c r="E31" s="131"/>
      <c r="F31" s="136"/>
      <c r="G31" s="136"/>
      <c r="H31" s="143"/>
      <c r="I31" s="131"/>
      <c r="J31" s="136" t="s">
        <v>469</v>
      </c>
      <c r="K31" s="188" t="s">
        <v>470</v>
      </c>
      <c r="L31" s="190">
        <v>2750</v>
      </c>
      <c r="M31" s="163"/>
      <c r="N31" s="136" t="s">
        <v>474</v>
      </c>
      <c r="O31" s="188" t="s">
        <v>475</v>
      </c>
      <c r="P31" s="135">
        <v>1200</v>
      </c>
      <c r="Q31" s="163"/>
      <c r="R31" s="136" t="s">
        <v>477</v>
      </c>
      <c r="S31" s="188" t="s">
        <v>2571</v>
      </c>
      <c r="T31" s="143">
        <v>150</v>
      </c>
      <c r="U31" s="163"/>
      <c r="V31" s="136"/>
      <c r="W31" s="136"/>
      <c r="X31" s="143"/>
      <c r="Y31" s="131"/>
      <c r="Z31" s="136" t="s">
        <v>481</v>
      </c>
      <c r="AA31" s="188" t="s">
        <v>2566</v>
      </c>
      <c r="AB31" s="143">
        <v>2500</v>
      </c>
      <c r="AC31" s="163"/>
      <c r="AD31" s="133">
        <f>SUMIF(C9:Y9,D9,C38:Y38)</f>
        <v>12150</v>
      </c>
      <c r="AF31" s="145"/>
    </row>
    <row r="32" spans="2:32" ht="16.5" customHeight="1">
      <c r="B32" s="129"/>
      <c r="C32" s="136"/>
      <c r="D32" s="143"/>
      <c r="E32" s="131"/>
      <c r="F32" s="136"/>
      <c r="G32" s="136"/>
      <c r="H32" s="143"/>
      <c r="I32" s="131"/>
      <c r="J32" s="136" t="s">
        <v>471</v>
      </c>
      <c r="K32" s="188" t="s">
        <v>472</v>
      </c>
      <c r="L32" s="190">
        <v>600</v>
      </c>
      <c r="M32" s="163"/>
      <c r="N32" s="136"/>
      <c r="O32" s="136"/>
      <c r="P32" s="143"/>
      <c r="Q32" s="131"/>
      <c r="R32" s="136" t="s">
        <v>478</v>
      </c>
      <c r="S32" s="202" t="s">
        <v>2572</v>
      </c>
      <c r="T32" s="143">
        <v>250</v>
      </c>
      <c r="U32" s="163"/>
      <c r="V32" s="136"/>
      <c r="W32" s="136"/>
      <c r="X32" s="143"/>
      <c r="Y32" s="131"/>
      <c r="Z32" s="136"/>
      <c r="AA32" s="136"/>
      <c r="AB32" s="143"/>
      <c r="AC32" s="131"/>
      <c r="AD32" s="133"/>
    </row>
    <row r="33" spans="2:35" ht="16.5" customHeight="1">
      <c r="B33" s="129"/>
      <c r="C33" s="136"/>
      <c r="D33" s="143"/>
      <c r="E33" s="131"/>
      <c r="F33" s="136"/>
      <c r="G33" s="136"/>
      <c r="H33" s="143"/>
      <c r="I33" s="131"/>
      <c r="J33" s="136"/>
      <c r="K33" s="136"/>
      <c r="L33" s="143"/>
      <c r="M33" s="131"/>
      <c r="N33" s="136"/>
      <c r="O33" s="136"/>
      <c r="P33" s="143"/>
      <c r="Q33" s="131"/>
      <c r="R33" s="136" t="s">
        <v>479</v>
      </c>
      <c r="S33" s="188" t="s">
        <v>2573</v>
      </c>
      <c r="T33" s="143">
        <v>200</v>
      </c>
      <c r="U33" s="163"/>
      <c r="V33" s="136"/>
      <c r="W33" s="136"/>
      <c r="X33" s="143"/>
      <c r="Y33" s="131"/>
      <c r="Z33" s="136"/>
      <c r="AA33" s="136"/>
      <c r="AB33" s="143"/>
      <c r="AC33" s="131"/>
      <c r="AD33" s="133" t="s">
        <v>199</v>
      </c>
    </row>
    <row r="34" spans="2:35" ht="16.5" customHeight="1">
      <c r="B34" s="129"/>
      <c r="C34" s="136"/>
      <c r="D34" s="143"/>
      <c r="E34" s="131"/>
      <c r="F34" s="136"/>
      <c r="G34" s="136"/>
      <c r="H34" s="143"/>
      <c r="I34" s="131"/>
      <c r="J34" s="136"/>
      <c r="K34" s="136"/>
      <c r="L34" s="143"/>
      <c r="M34" s="131"/>
      <c r="N34" s="136"/>
      <c r="O34" s="136"/>
      <c r="P34" s="143"/>
      <c r="Q34" s="131"/>
      <c r="R34" s="136"/>
      <c r="S34" s="136"/>
      <c r="T34" s="143"/>
      <c r="U34" s="131"/>
      <c r="V34" s="136"/>
      <c r="W34" s="136"/>
      <c r="X34" s="143"/>
      <c r="Y34" s="131"/>
      <c r="Z34" s="136"/>
      <c r="AA34" s="136"/>
      <c r="AB34" s="143"/>
      <c r="AC34" s="131"/>
      <c r="AD34" s="170">
        <f>SUMIF(C9:Y9,E9,C38:Y38)</f>
        <v>0</v>
      </c>
    </row>
    <row r="35" spans="2:35" ht="16.5" customHeight="1">
      <c r="B35" s="129"/>
      <c r="C35" s="136"/>
      <c r="D35" s="143"/>
      <c r="E35" s="131"/>
      <c r="F35" s="136"/>
      <c r="G35" s="136"/>
      <c r="H35" s="143"/>
      <c r="I35" s="131"/>
      <c r="J35" s="136"/>
      <c r="K35" s="136"/>
      <c r="L35" s="143"/>
      <c r="M35" s="131"/>
      <c r="N35" s="136"/>
      <c r="O35" s="136"/>
      <c r="P35" s="143"/>
      <c r="Q35" s="131"/>
      <c r="R35" s="136"/>
      <c r="S35" s="136"/>
      <c r="T35" s="143"/>
      <c r="U35" s="131"/>
      <c r="V35" s="136"/>
      <c r="W35" s="136"/>
      <c r="X35" s="143"/>
      <c r="Y35" s="131"/>
      <c r="Z35" s="136"/>
      <c r="AA35" s="136"/>
      <c r="AB35" s="143"/>
      <c r="AC35" s="131"/>
      <c r="AD35" s="171" t="s">
        <v>2502</v>
      </c>
    </row>
    <row r="36" spans="2:35" ht="16.5" customHeight="1">
      <c r="B36" s="134"/>
      <c r="C36" s="136"/>
      <c r="D36" s="143"/>
      <c r="E36" s="131"/>
      <c r="F36" s="136"/>
      <c r="G36" s="136"/>
      <c r="H36" s="143"/>
      <c r="I36" s="131"/>
      <c r="J36" s="136"/>
      <c r="K36" s="136"/>
      <c r="L36" s="143"/>
      <c r="M36" s="131"/>
      <c r="N36" s="136"/>
      <c r="O36" s="136"/>
      <c r="P36" s="143"/>
      <c r="Q36" s="131"/>
      <c r="R36" s="136"/>
      <c r="S36" s="136"/>
      <c r="T36" s="143"/>
      <c r="U36" s="131"/>
      <c r="V36" s="136"/>
      <c r="W36" s="136"/>
      <c r="X36" s="143"/>
      <c r="Y36" s="131"/>
      <c r="Z36" s="136"/>
      <c r="AA36" s="136"/>
      <c r="AB36" s="143"/>
      <c r="AC36" s="131"/>
      <c r="AD36" s="170">
        <f>AC38</f>
        <v>0</v>
      </c>
    </row>
    <row r="37" spans="2:35" ht="16.5" customHeight="1">
      <c r="B37" s="134"/>
      <c r="C37" s="136"/>
      <c r="D37" s="143"/>
      <c r="E37" s="131"/>
      <c r="F37" s="136"/>
      <c r="G37" s="136"/>
      <c r="H37" s="143"/>
      <c r="I37" s="131"/>
      <c r="J37" s="136"/>
      <c r="K37" s="136"/>
      <c r="L37" s="143"/>
      <c r="M37" s="131"/>
      <c r="N37" s="136"/>
      <c r="O37" s="136"/>
      <c r="P37" s="143"/>
      <c r="Q37" s="131"/>
      <c r="R37" s="136"/>
      <c r="S37" s="136"/>
      <c r="T37" s="143"/>
      <c r="U37" s="131"/>
      <c r="V37" s="136"/>
      <c r="W37" s="136"/>
      <c r="X37" s="143"/>
      <c r="Y37" s="131"/>
      <c r="Z37" s="136"/>
      <c r="AA37" s="136"/>
      <c r="AB37" s="143"/>
      <c r="AC37" s="131"/>
      <c r="AD37" s="133"/>
    </row>
    <row r="38" spans="2:35" ht="16.5" customHeight="1">
      <c r="B38" s="134"/>
      <c r="C38" s="136" t="s">
        <v>59</v>
      </c>
      <c r="D38" s="143">
        <f>SUM(D30:D37)</f>
        <v>400</v>
      </c>
      <c r="E38" s="165">
        <f>SUM(E30:E37)</f>
        <v>0</v>
      </c>
      <c r="F38" s="136"/>
      <c r="G38" s="136"/>
      <c r="H38" s="143">
        <f>SUM(H30:H37)</f>
        <v>3350</v>
      </c>
      <c r="I38" s="165">
        <f>SUM(I30:I37)</f>
        <v>0</v>
      </c>
      <c r="J38" s="136"/>
      <c r="K38" s="136"/>
      <c r="L38" s="143">
        <f>SUM(L30:L37)</f>
        <v>5000</v>
      </c>
      <c r="M38" s="165">
        <f>SUM(M30:M37)</f>
        <v>0</v>
      </c>
      <c r="N38" s="136"/>
      <c r="O38" s="136"/>
      <c r="P38" s="143">
        <f>SUM(P30:P37)</f>
        <v>2450</v>
      </c>
      <c r="Q38" s="165">
        <f>SUM(Q30:Q37)</f>
        <v>0</v>
      </c>
      <c r="R38" s="136"/>
      <c r="S38" s="136"/>
      <c r="T38" s="143">
        <f>SUM(T30:T37)</f>
        <v>950</v>
      </c>
      <c r="U38" s="165">
        <f>SUM(U30:U37)</f>
        <v>0</v>
      </c>
      <c r="V38" s="136"/>
      <c r="W38" s="136"/>
      <c r="X38" s="143">
        <f>SUM(X30:X37)</f>
        <v>0</v>
      </c>
      <c r="Y38" s="165">
        <f>SUM(Y30:Y37)</f>
        <v>0</v>
      </c>
      <c r="Z38" s="136"/>
      <c r="AA38" s="136"/>
      <c r="AB38" s="143">
        <f>SUM(AB30:AB37)</f>
        <v>2900</v>
      </c>
      <c r="AC38" s="165">
        <f>SUM(AC30:AC37)</f>
        <v>0</v>
      </c>
      <c r="AD38" s="133"/>
    </row>
    <row r="39" spans="2:35" s="183" customFormat="1" ht="16.5" customHeight="1">
      <c r="B39" s="195"/>
      <c r="C39" s="196" t="s">
        <v>482</v>
      </c>
      <c r="D39" s="169"/>
      <c r="E39" s="169"/>
      <c r="F39" s="197"/>
      <c r="G39" s="197"/>
      <c r="H39" s="169"/>
      <c r="I39" s="169"/>
      <c r="J39" s="197"/>
      <c r="K39" s="197"/>
      <c r="L39" s="169"/>
      <c r="M39" s="169"/>
      <c r="N39" s="197"/>
      <c r="O39" s="197"/>
      <c r="P39" s="169"/>
      <c r="Q39" s="169"/>
      <c r="R39" s="197"/>
      <c r="S39" s="197"/>
      <c r="T39" s="169"/>
      <c r="U39" s="169"/>
      <c r="V39" s="197"/>
      <c r="W39" s="197"/>
      <c r="X39" s="169"/>
      <c r="Y39" s="169"/>
      <c r="Z39" s="197"/>
      <c r="AA39" s="197"/>
      <c r="AB39" s="169"/>
      <c r="AC39" s="169"/>
      <c r="AD39" s="198"/>
    </row>
    <row r="40" spans="2:35" ht="16.5" customHeight="1">
      <c r="B40" s="174" t="s">
        <v>483</v>
      </c>
      <c r="C40" s="186" t="s">
        <v>484</v>
      </c>
      <c r="D40" s="167">
        <v>1350</v>
      </c>
      <c r="E40" s="172"/>
      <c r="F40" s="166" t="s">
        <v>485</v>
      </c>
      <c r="G40" s="187" t="s">
        <v>486</v>
      </c>
      <c r="H40" s="167">
        <v>2850</v>
      </c>
      <c r="I40" s="172"/>
      <c r="J40" s="166" t="s">
        <v>489</v>
      </c>
      <c r="K40" s="187" t="s">
        <v>490</v>
      </c>
      <c r="L40" s="194">
        <v>2050</v>
      </c>
      <c r="M40" s="172"/>
      <c r="N40" s="166" t="s">
        <v>493</v>
      </c>
      <c r="O40" s="187" t="s">
        <v>494</v>
      </c>
      <c r="P40" s="124">
        <v>900</v>
      </c>
      <c r="Q40" s="172"/>
      <c r="R40" s="166" t="s">
        <v>498</v>
      </c>
      <c r="S40" s="187" t="s">
        <v>2559</v>
      </c>
      <c r="T40" s="167">
        <v>100</v>
      </c>
      <c r="U40" s="172"/>
      <c r="V40" s="166"/>
      <c r="W40" s="166"/>
      <c r="X40" s="167"/>
      <c r="Y40" s="168"/>
      <c r="Z40" s="166" t="s">
        <v>503</v>
      </c>
      <c r="AA40" s="187" t="s">
        <v>2559</v>
      </c>
      <c r="AB40" s="167">
        <v>1000</v>
      </c>
      <c r="AC40" s="172"/>
      <c r="AD40" s="133" t="s">
        <v>197</v>
      </c>
    </row>
    <row r="41" spans="2:35" ht="16.5" customHeight="1">
      <c r="B41" s="146"/>
      <c r="C41" s="136"/>
      <c r="D41" s="143"/>
      <c r="E41" s="131"/>
      <c r="F41" s="136" t="s">
        <v>487</v>
      </c>
      <c r="G41" s="188" t="s">
        <v>488</v>
      </c>
      <c r="H41" s="143">
        <v>2400</v>
      </c>
      <c r="I41" s="163"/>
      <c r="J41" s="136" t="s">
        <v>491</v>
      </c>
      <c r="K41" s="188" t="s">
        <v>492</v>
      </c>
      <c r="L41" s="190">
        <v>1350</v>
      </c>
      <c r="M41" s="163"/>
      <c r="N41" s="136" t="s">
        <v>495</v>
      </c>
      <c r="O41" s="188" t="s">
        <v>496</v>
      </c>
      <c r="P41" s="189">
        <v>850</v>
      </c>
      <c r="Q41" s="163"/>
      <c r="R41" s="136" t="s">
        <v>499</v>
      </c>
      <c r="S41" s="188" t="s">
        <v>2567</v>
      </c>
      <c r="T41" s="143">
        <v>150</v>
      </c>
      <c r="U41" s="163"/>
      <c r="V41" s="136"/>
      <c r="W41" s="136"/>
      <c r="X41" s="143"/>
      <c r="Y41" s="131"/>
      <c r="Z41" s="136" t="s">
        <v>504</v>
      </c>
      <c r="AA41" s="188" t="s">
        <v>2567</v>
      </c>
      <c r="AB41" s="143">
        <v>2000</v>
      </c>
      <c r="AC41" s="163"/>
      <c r="AD41" s="133">
        <f>SUMIF(C9:Y9,D9,C51:Y51)</f>
        <v>12950</v>
      </c>
    </row>
    <row r="42" spans="2:35" ht="16.5" customHeight="1">
      <c r="B42" s="121"/>
      <c r="C42" s="136"/>
      <c r="D42" s="143"/>
      <c r="E42" s="131"/>
      <c r="F42" s="136"/>
      <c r="G42" s="136"/>
      <c r="H42" s="143"/>
      <c r="I42" s="131"/>
      <c r="J42" s="136"/>
      <c r="K42" s="136"/>
      <c r="L42" s="143"/>
      <c r="M42" s="131"/>
      <c r="N42" s="136" t="s">
        <v>497</v>
      </c>
      <c r="O42" s="188" t="s">
        <v>492</v>
      </c>
      <c r="P42" s="135">
        <v>650</v>
      </c>
      <c r="Q42" s="163"/>
      <c r="R42" s="136" t="s">
        <v>500</v>
      </c>
      <c r="S42" s="188" t="s">
        <v>2568</v>
      </c>
      <c r="T42" s="143">
        <v>200</v>
      </c>
      <c r="U42" s="163"/>
      <c r="V42" s="136"/>
      <c r="W42" s="136"/>
      <c r="X42" s="143"/>
      <c r="Y42" s="131"/>
      <c r="Z42" s="136" t="s">
        <v>505</v>
      </c>
      <c r="AA42" s="188" t="s">
        <v>2568</v>
      </c>
      <c r="AB42" s="143">
        <v>2000</v>
      </c>
      <c r="AC42" s="163"/>
      <c r="AD42" s="133"/>
    </row>
    <row r="43" spans="2:35" ht="16.5" customHeight="1">
      <c r="B43" s="122" t="s">
        <v>146</v>
      </c>
      <c r="C43" s="136"/>
      <c r="D43" s="143"/>
      <c r="E43" s="131"/>
      <c r="F43" s="136"/>
      <c r="G43" s="136"/>
      <c r="H43" s="143"/>
      <c r="I43" s="131"/>
      <c r="J43" s="136"/>
      <c r="K43" s="136"/>
      <c r="L43" s="143"/>
      <c r="M43" s="131"/>
      <c r="N43" s="136"/>
      <c r="O43" s="136"/>
      <c r="P43" s="143"/>
      <c r="Q43" s="131"/>
      <c r="R43" s="136" t="s">
        <v>501</v>
      </c>
      <c r="S43" s="188" t="s">
        <v>2574</v>
      </c>
      <c r="T43" s="143">
        <v>50</v>
      </c>
      <c r="U43" s="163"/>
      <c r="V43" s="136"/>
      <c r="W43" s="136"/>
      <c r="X43" s="143"/>
      <c r="Y43" s="131"/>
      <c r="Z43" s="136"/>
      <c r="AA43" s="136"/>
      <c r="AB43" s="143"/>
      <c r="AC43" s="131"/>
      <c r="AD43" s="133" t="s">
        <v>199</v>
      </c>
    </row>
    <row r="44" spans="2:35" ht="16.5" customHeight="1">
      <c r="B44" s="129" t="s">
        <v>150</v>
      </c>
      <c r="C44" s="136"/>
      <c r="D44" s="143"/>
      <c r="E44" s="131"/>
      <c r="F44" s="136"/>
      <c r="G44" s="136"/>
      <c r="H44" s="143"/>
      <c r="I44" s="131"/>
      <c r="J44" s="136"/>
      <c r="K44" s="136"/>
      <c r="L44" s="143"/>
      <c r="M44" s="131"/>
      <c r="N44" s="136"/>
      <c r="O44" s="136"/>
      <c r="P44" s="143"/>
      <c r="Q44" s="131"/>
      <c r="R44" s="136" t="s">
        <v>502</v>
      </c>
      <c r="S44" s="188" t="s">
        <v>2575</v>
      </c>
      <c r="T44" s="143">
        <v>50</v>
      </c>
      <c r="U44" s="163"/>
      <c r="V44" s="136"/>
      <c r="W44" s="136"/>
      <c r="X44" s="143"/>
      <c r="Y44" s="131"/>
      <c r="Z44" s="136"/>
      <c r="AA44" s="136"/>
      <c r="AB44" s="143"/>
      <c r="AC44" s="131"/>
      <c r="AD44" s="170">
        <f>SUMIF(C9:Y9,E9,C51:Y51)</f>
        <v>0</v>
      </c>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71" t="s">
        <v>2502</v>
      </c>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70">
        <f>AC51</f>
        <v>0</v>
      </c>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33"/>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SUM(D40:D50)</f>
        <v>1350</v>
      </c>
      <c r="E51" s="150">
        <f>SUM(E40:E50)</f>
        <v>0</v>
      </c>
      <c r="F51" s="144">
        <f t="shared" ref="F51:Z51" si="0">SUM(F43:F50)</f>
        <v>0</v>
      </c>
      <c r="G51" s="144"/>
      <c r="H51" s="149">
        <f>SUM(H40:H50)</f>
        <v>5250</v>
      </c>
      <c r="I51" s="150">
        <f>SUM(I40:I50)</f>
        <v>0</v>
      </c>
      <c r="J51" s="146">
        <f t="shared" si="0"/>
        <v>0</v>
      </c>
      <c r="K51" s="144"/>
      <c r="L51" s="149">
        <f>SUM(L40:L50)</f>
        <v>3400</v>
      </c>
      <c r="M51" s="150">
        <f>SUM(M40:M50)</f>
        <v>0</v>
      </c>
      <c r="N51" s="144">
        <f t="shared" si="0"/>
        <v>0</v>
      </c>
      <c r="O51" s="144"/>
      <c r="P51" s="149">
        <f>SUM(P40:P50)</f>
        <v>2400</v>
      </c>
      <c r="Q51" s="150">
        <f>SUM(Q40:Q50)</f>
        <v>0</v>
      </c>
      <c r="R51" s="144">
        <f t="shared" si="0"/>
        <v>0</v>
      </c>
      <c r="S51" s="144"/>
      <c r="T51" s="149">
        <f>SUM(T40:T50)</f>
        <v>550</v>
      </c>
      <c r="U51" s="150">
        <f>SUM(U40:U50)</f>
        <v>0</v>
      </c>
      <c r="V51" s="144">
        <f t="shared" si="0"/>
        <v>0</v>
      </c>
      <c r="W51" s="144"/>
      <c r="X51" s="149">
        <f>SUM(X40:X50)</f>
        <v>0</v>
      </c>
      <c r="Y51" s="150">
        <f>SUM(Y40:Y50)</f>
        <v>0</v>
      </c>
      <c r="Z51" s="144">
        <f t="shared" si="0"/>
        <v>0</v>
      </c>
      <c r="AA51" s="144"/>
      <c r="AB51" s="149">
        <f>SUM(AB40:AB50)</f>
        <v>5000</v>
      </c>
      <c r="AC51" s="150">
        <f>SUM(AC40:AC50)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2">
    <cfRule type="expression" dxfId="667" priority="1" stopIfTrue="1">
      <formula>D11&lt;E11</formula>
    </cfRule>
    <cfRule type="expression" dxfId="666" priority="2" stopIfTrue="1">
      <formula>MOD(E11,50)&gt;0</formula>
    </cfRule>
  </conditionalFormatting>
  <conditionalFormatting sqref="E30">
    <cfRule type="expression" dxfId="665" priority="54" stopIfTrue="1">
      <formula>MOD(E30,50)&gt;0</formula>
    </cfRule>
    <cfRule type="expression" dxfId="664" priority="53" stopIfTrue="1">
      <formula>D30&lt;E30</formula>
    </cfRule>
  </conditionalFormatting>
  <conditionalFormatting sqref="E40">
    <cfRule type="expression" dxfId="663" priority="80" stopIfTrue="1">
      <formula>MOD(E40,50)&gt;0</formula>
    </cfRule>
    <cfRule type="expression" dxfId="662" priority="79" stopIfTrue="1">
      <formula>D40&lt;E40</formula>
    </cfRule>
  </conditionalFormatting>
  <conditionalFormatting sqref="I11:I13">
    <cfRule type="expression" dxfId="661" priority="5" stopIfTrue="1">
      <formula>H11&lt;I11</formula>
    </cfRule>
    <cfRule type="expression" dxfId="660" priority="6" stopIfTrue="1">
      <formula>MOD(I11,50)&gt;0</formula>
    </cfRule>
  </conditionalFormatting>
  <conditionalFormatting sqref="I22">
    <cfRule type="expression" dxfId="659" priority="39" stopIfTrue="1">
      <formula>H22&lt;I22</formula>
    </cfRule>
    <cfRule type="expression" dxfId="658" priority="40" stopIfTrue="1">
      <formula>MOD(I22,50)&gt;0</formula>
    </cfRule>
  </conditionalFormatting>
  <conditionalFormatting sqref="I30">
    <cfRule type="expression" dxfId="657" priority="56" stopIfTrue="1">
      <formula>MOD(I30,50)&gt;0</formula>
    </cfRule>
    <cfRule type="expression" dxfId="656" priority="55" stopIfTrue="1">
      <formula>H30&lt;I30</formula>
    </cfRule>
  </conditionalFormatting>
  <conditionalFormatting sqref="I40:I41">
    <cfRule type="expression" dxfId="655" priority="81" stopIfTrue="1">
      <formula>H40&lt;I40</formula>
    </cfRule>
    <cfRule type="expression" dxfId="654" priority="82" stopIfTrue="1">
      <formula>MOD(I40,50)&gt;0</formula>
    </cfRule>
  </conditionalFormatting>
  <conditionalFormatting sqref="M11:M15">
    <cfRule type="expression" dxfId="653" priority="11" stopIfTrue="1">
      <formula>L11&lt;M11</formula>
    </cfRule>
    <cfRule type="expression" dxfId="652" priority="12" stopIfTrue="1">
      <formula>MOD(M11,50)&gt;0</formula>
    </cfRule>
  </conditionalFormatting>
  <conditionalFormatting sqref="M22">
    <cfRule type="expression" dxfId="651" priority="41" stopIfTrue="1">
      <formula>L22&lt;M22</formula>
    </cfRule>
    <cfRule type="expression" dxfId="650" priority="42" stopIfTrue="1">
      <formula>MOD(M22,50)&gt;0</formula>
    </cfRule>
  </conditionalFormatting>
  <conditionalFormatting sqref="M30:M32">
    <cfRule type="expression" dxfId="649" priority="58" stopIfTrue="1">
      <formula>MOD(M30,50)&gt;0</formula>
    </cfRule>
    <cfRule type="expression" dxfId="648" priority="57" stopIfTrue="1">
      <formula>L30&lt;M30</formula>
    </cfRule>
  </conditionalFormatting>
  <conditionalFormatting sqref="M40:M41">
    <cfRule type="expression" dxfId="647" priority="85" stopIfTrue="1">
      <formula>L40&lt;M40</formula>
    </cfRule>
    <cfRule type="expression" dxfId="646" priority="86" stopIfTrue="1">
      <formula>MOD(M40,50)&gt;0</formula>
    </cfRule>
  </conditionalFormatting>
  <conditionalFormatting sqref="Q11">
    <cfRule type="expression" dxfId="645" priority="21" stopIfTrue="1">
      <formula>P11&lt;Q11</formula>
    </cfRule>
    <cfRule type="expression" dxfId="644" priority="22" stopIfTrue="1">
      <formula>MOD(Q11,50)&gt;0</formula>
    </cfRule>
  </conditionalFormatting>
  <conditionalFormatting sqref="Q22:Q23">
    <cfRule type="expression" dxfId="643" priority="43" stopIfTrue="1">
      <formula>P22&lt;Q22</formula>
    </cfRule>
    <cfRule type="expression" dxfId="642" priority="44" stopIfTrue="1">
      <formula>MOD(Q22,50)&gt;0</formula>
    </cfRule>
  </conditionalFormatting>
  <conditionalFormatting sqref="Q30:Q31">
    <cfRule type="expression" dxfId="641" priority="64" stopIfTrue="1">
      <formula>MOD(Q30,50)&gt;0</formula>
    </cfRule>
    <cfRule type="expression" dxfId="640" priority="63" stopIfTrue="1">
      <formula>P30&lt;Q30</formula>
    </cfRule>
  </conditionalFormatting>
  <conditionalFormatting sqref="Q40:Q42">
    <cfRule type="expression" dxfId="639" priority="89" stopIfTrue="1">
      <formula>P40&lt;Q40</formula>
    </cfRule>
    <cfRule type="expression" dxfId="638" priority="90" stopIfTrue="1">
      <formula>MOD(Q40,50)&gt;0</formula>
    </cfRule>
  </conditionalFormatting>
  <conditionalFormatting sqref="U11:U13">
    <cfRule type="expression" dxfId="637" priority="24" stopIfTrue="1">
      <formula>MOD(U11,50)&gt;0</formula>
    </cfRule>
    <cfRule type="expression" dxfId="636" priority="23" stopIfTrue="1">
      <formula>T11&lt;U11</formula>
    </cfRule>
  </conditionalFormatting>
  <conditionalFormatting sqref="U22:U23">
    <cfRule type="expression" dxfId="635" priority="47" stopIfTrue="1">
      <formula>T22&lt;U22</formula>
    </cfRule>
    <cfRule type="expression" dxfId="634" priority="48" stopIfTrue="1">
      <formula>MOD(U22,50)&gt;0</formula>
    </cfRule>
  </conditionalFormatting>
  <conditionalFormatting sqref="U30:U33">
    <cfRule type="expression" dxfId="633" priority="67" stopIfTrue="1">
      <formula>T30&lt;U30</formula>
    </cfRule>
    <cfRule type="expression" dxfId="632" priority="68" stopIfTrue="1">
      <formula>MOD(U30,50)&gt;0</formula>
    </cfRule>
  </conditionalFormatting>
  <conditionalFormatting sqref="U40:U44">
    <cfRule type="expression" dxfId="631" priority="95" stopIfTrue="1">
      <formula>T40&lt;U40</formula>
    </cfRule>
    <cfRule type="expression" dxfId="630" priority="96" stopIfTrue="1">
      <formula>MOD(U40,50)&gt;0</formula>
    </cfRule>
  </conditionalFormatting>
  <conditionalFormatting sqref="AC11:AC15">
    <cfRule type="expression" dxfId="629" priority="29" stopIfTrue="1">
      <formula>AB11&lt;AC11</formula>
    </cfRule>
    <cfRule type="expression" dxfId="628" priority="30" stopIfTrue="1">
      <formula>MOD(AC11,50)&gt;0</formula>
    </cfRule>
  </conditionalFormatting>
  <conditionalFormatting sqref="AC22">
    <cfRule type="expression" dxfId="627" priority="52" stopIfTrue="1">
      <formula>MOD(AC22,50)&gt;0</formula>
    </cfRule>
    <cfRule type="expression" dxfId="626" priority="51" stopIfTrue="1">
      <formula>AB22&lt;AC22</formula>
    </cfRule>
  </conditionalFormatting>
  <conditionalFormatting sqref="AC30:AC31">
    <cfRule type="expression" dxfId="625" priority="75" stopIfTrue="1">
      <formula>AB30&lt;AC30</formula>
    </cfRule>
    <cfRule type="expression" dxfId="624" priority="76" stopIfTrue="1">
      <formula>MOD(AC30,50)&gt;0</formula>
    </cfRule>
  </conditionalFormatting>
  <conditionalFormatting sqref="AC40:AC42">
    <cfRule type="expression" dxfId="623" priority="105" stopIfTrue="1">
      <formula>AB40&lt;AC40</formula>
    </cfRule>
    <cfRule type="expression" dxfId="622" priority="106" stopIfTrue="1">
      <formula>MOD(AC40,50)&gt;0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0:AC42 U40:U44 Q40:Q42 M40:M41 I40:I41 E40 AC30:AC31 U30:U33 Q30:Q31 M30:M32 I30 E30 AC22 U22:U23 Q22:Q23 M22 I22 AC11:AC15 U11:U13 Q11 M11:M15 I11:I13 E11:E12" xr:uid="{00000000-0002-0000-0900-000000000000}">
      <formula1>NOT(OR(D11&lt;E11,MOD(E11,50)&gt;0))</formula1>
    </dataValidation>
  </dataValidations>
  <hyperlinks>
    <hyperlink ref="C3" location="一番最初に入力して下さい!E7" tooltip="入力シートへ" display="一番最初に入力して下さい!E7" xr:uid="{00000000-0004-0000-0900-000000000000}"/>
    <hyperlink ref="C5" location="一番最初に入力して下さい!E8" tooltip="入力シートへ" display="一番最初に入力して下さい!E8" xr:uid="{00000000-0004-0000-0900-000001000000}"/>
    <hyperlink ref="I3" location="一番最初に入力して下さい!E5" tooltip="入力シートへ" display="一番最初に入力して下さい!E5" xr:uid="{00000000-0004-0000-0900-000002000000}"/>
    <hyperlink ref="P3" location="一番最初に入力して下さい!E9" tooltip="入力シートへ" display="一番最初に入力して下さい!E9" xr:uid="{00000000-0004-0000-0900-000003000000}"/>
    <hyperlink ref="I5" location="一番最初に入力して下さい!E11" tooltip="入力シートへ" display="一番最初に入力して下さい!E11" xr:uid="{00000000-0004-0000-0900-000004000000}"/>
    <hyperlink ref="O5" location="一番最初に入力して下さい!E12" tooltip="入力シートへ" display="一番最初に入力して下さい!E12" xr:uid="{00000000-0004-0000-0900-000005000000}"/>
    <hyperlink ref="S5" location="一番最初に入力して下さい!E13" tooltip="入力シートへ" display="一番最初に入力して下さい!E13" xr:uid="{00000000-0004-0000-0900-000006000000}"/>
    <hyperlink ref="C10" location="大阪市部数合計表!B13" tooltip="集計シートへ" display="大阪市部数合計表!B13" xr:uid="{00000000-0004-0000-0900-000051000000}"/>
    <hyperlink ref="C21" location="大阪市部数合計表!B14" tooltip="集計シートへ" display="大阪市部数合計表!B14" xr:uid="{00000000-0004-0000-0900-000052000000}"/>
    <hyperlink ref="C29" location="大阪市部数合計表!B15" tooltip="集計シートへ" display="大阪市部数合計表!B15" xr:uid="{00000000-0004-0000-0900-000053000000}"/>
    <hyperlink ref="C39" location="大阪市部数合計表!B16" tooltip="集計シートへ" display="大阪市部数合計表!B16" xr:uid="{00000000-0004-0000-0900-000054000000}"/>
  </hyperlinks>
  <printOptions horizontalCentered="1" verticalCentered="1"/>
  <pageMargins left="0" right="0" top="0" bottom="0" header="0" footer="0"/>
  <pageSetup paperSize="9" scale="65"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6DFFAF"/>
  </sheetPr>
  <dimension ref="A1:AI58"/>
  <sheetViews>
    <sheetView showGridLines="0" zoomScale="85" zoomScaleNormal="85" workbookViewId="0">
      <selection activeCell="W39" sqref="W39"/>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506</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22" t="s">
        <v>146</v>
      </c>
      <c r="C11" s="123"/>
      <c r="D11" s="124"/>
      <c r="E11" s="125"/>
      <c r="F11" s="123" t="s">
        <v>507</v>
      </c>
      <c r="G11" s="187" t="s">
        <v>508</v>
      </c>
      <c r="H11" s="124">
        <v>1600</v>
      </c>
      <c r="I11" s="162"/>
      <c r="J11" s="123" t="s">
        <v>513</v>
      </c>
      <c r="K11" s="191" t="s">
        <v>514</v>
      </c>
      <c r="L11" s="194">
        <v>2300</v>
      </c>
      <c r="M11" s="162"/>
      <c r="N11" s="126" t="s">
        <v>515</v>
      </c>
      <c r="O11" s="191" t="s">
        <v>516</v>
      </c>
      <c r="P11" s="194">
        <v>800</v>
      </c>
      <c r="Q11" s="162"/>
      <c r="R11" s="123" t="s">
        <v>519</v>
      </c>
      <c r="S11" s="187" t="s">
        <v>2580</v>
      </c>
      <c r="T11" s="124">
        <v>600</v>
      </c>
      <c r="U11" s="162"/>
      <c r="V11" s="127"/>
      <c r="W11" s="123"/>
      <c r="X11" s="124"/>
      <c r="Y11" s="125"/>
      <c r="Z11" s="127" t="s">
        <v>522</v>
      </c>
      <c r="AA11" s="187" t="s">
        <v>2582</v>
      </c>
      <c r="AB11" s="124">
        <v>1000</v>
      </c>
      <c r="AC11" s="162"/>
      <c r="AD11" s="128" t="s">
        <v>198</v>
      </c>
    </row>
    <row r="12" spans="1:32" ht="16.5" customHeight="1">
      <c r="B12" s="129" t="s">
        <v>147</v>
      </c>
      <c r="C12" s="127"/>
      <c r="D12" s="130"/>
      <c r="E12" s="131"/>
      <c r="F12" s="132" t="s">
        <v>509</v>
      </c>
      <c r="G12" s="188" t="s">
        <v>510</v>
      </c>
      <c r="H12" s="130">
        <v>1500</v>
      </c>
      <c r="I12" s="163"/>
      <c r="J12" s="132"/>
      <c r="K12" s="132"/>
      <c r="L12" s="135"/>
      <c r="M12" s="131"/>
      <c r="N12" s="132" t="s">
        <v>517</v>
      </c>
      <c r="O12" s="192" t="s">
        <v>518</v>
      </c>
      <c r="P12" s="190">
        <v>1150</v>
      </c>
      <c r="Q12" s="163"/>
      <c r="R12" s="132" t="s">
        <v>520</v>
      </c>
      <c r="S12" s="188" t="s">
        <v>2581</v>
      </c>
      <c r="T12" s="130">
        <v>500</v>
      </c>
      <c r="U12" s="163"/>
      <c r="V12" s="127"/>
      <c r="W12" s="127"/>
      <c r="X12" s="130"/>
      <c r="Y12" s="131"/>
      <c r="Z12" s="127" t="s">
        <v>523</v>
      </c>
      <c r="AA12" s="188" t="s">
        <v>2581</v>
      </c>
      <c r="AB12" s="130">
        <v>1000</v>
      </c>
      <c r="AC12" s="163"/>
      <c r="AD12" s="133">
        <f>SUMIF(C9:Y9,D9,C18:Y18)</f>
        <v>8900</v>
      </c>
    </row>
    <row r="13" spans="1:32" ht="16.5" customHeight="1">
      <c r="B13" s="134" t="s">
        <v>148</v>
      </c>
      <c r="C13" s="127"/>
      <c r="D13" s="135"/>
      <c r="E13" s="131"/>
      <c r="F13" s="136" t="s">
        <v>511</v>
      </c>
      <c r="G13" s="188" t="s">
        <v>512</v>
      </c>
      <c r="H13" s="135">
        <v>300</v>
      </c>
      <c r="I13" s="163"/>
      <c r="J13" s="136"/>
      <c r="K13" s="127"/>
      <c r="L13" s="135"/>
      <c r="M13" s="131"/>
      <c r="N13" s="136"/>
      <c r="O13" s="132"/>
      <c r="P13" s="135"/>
      <c r="Q13" s="131"/>
      <c r="R13" s="132" t="s">
        <v>521</v>
      </c>
      <c r="S13" s="188" t="s">
        <v>2590</v>
      </c>
      <c r="T13" s="135">
        <v>150</v>
      </c>
      <c r="U13" s="163"/>
      <c r="V13" s="136"/>
      <c r="W13" s="127"/>
      <c r="X13" s="135"/>
      <c r="Y13" s="131"/>
      <c r="Z13" s="136" t="s">
        <v>524</v>
      </c>
      <c r="AA13" s="188" t="s">
        <v>2583</v>
      </c>
      <c r="AB13" s="135">
        <v>300</v>
      </c>
      <c r="AC13" s="163"/>
      <c r="AD13" s="133"/>
    </row>
    <row r="14" spans="1:32" ht="16.5" customHeight="1">
      <c r="B14" s="129" t="s">
        <v>149</v>
      </c>
      <c r="C14" s="132"/>
      <c r="D14" s="135"/>
      <c r="E14" s="131"/>
      <c r="F14" s="136"/>
      <c r="G14" s="132"/>
      <c r="H14" s="135"/>
      <c r="I14" s="131"/>
      <c r="J14" s="136"/>
      <c r="K14" s="132"/>
      <c r="L14" s="135"/>
      <c r="M14" s="131"/>
      <c r="N14" s="136"/>
      <c r="O14" s="132"/>
      <c r="P14" s="135"/>
      <c r="Q14" s="131"/>
      <c r="R14" s="132"/>
      <c r="S14" s="132"/>
      <c r="T14" s="135"/>
      <c r="U14" s="131"/>
      <c r="V14" s="136"/>
      <c r="W14" s="132"/>
      <c r="X14" s="135"/>
      <c r="Y14" s="131"/>
      <c r="Z14" s="136"/>
      <c r="AA14" s="132"/>
      <c r="AB14" s="135"/>
      <c r="AC14" s="131"/>
      <c r="AD14" s="133" t="s">
        <v>200</v>
      </c>
    </row>
    <row r="15" spans="1:32" ht="16.5" customHeight="1">
      <c r="B15" s="137"/>
      <c r="C15" s="132"/>
      <c r="D15" s="135"/>
      <c r="E15" s="131"/>
      <c r="F15" s="136"/>
      <c r="G15" s="132"/>
      <c r="H15" s="135"/>
      <c r="I15" s="131"/>
      <c r="J15" s="136"/>
      <c r="K15" s="132"/>
      <c r="L15" s="135"/>
      <c r="M15" s="131"/>
      <c r="N15" s="136"/>
      <c r="O15" s="132"/>
      <c r="P15" s="135"/>
      <c r="Q15" s="131"/>
      <c r="R15" s="132"/>
      <c r="S15" s="132"/>
      <c r="T15" s="135"/>
      <c r="U15" s="131"/>
      <c r="V15" s="136"/>
      <c r="W15" s="132"/>
      <c r="X15" s="135"/>
      <c r="Y15" s="131"/>
      <c r="Z15" s="136"/>
      <c r="AA15" s="132"/>
      <c r="AB15" s="135"/>
      <c r="AC15" s="131"/>
      <c r="AD15" s="170">
        <f>SUMIF(C9:Y9,E9,C18:Y18)</f>
        <v>0</v>
      </c>
    </row>
    <row r="16" spans="1:32" ht="16.5" customHeight="1">
      <c r="B16" s="129"/>
      <c r="C16" s="132"/>
      <c r="D16" s="135"/>
      <c r="E16" s="131"/>
      <c r="F16" s="136"/>
      <c r="G16" s="132"/>
      <c r="H16" s="135"/>
      <c r="I16" s="131"/>
      <c r="J16" s="132"/>
      <c r="K16" s="132"/>
      <c r="L16" s="135"/>
      <c r="M16" s="131"/>
      <c r="N16" s="136"/>
      <c r="O16" s="132"/>
      <c r="P16" s="135"/>
      <c r="Q16" s="131"/>
      <c r="R16" s="138"/>
      <c r="S16" s="132"/>
      <c r="T16" s="135"/>
      <c r="U16" s="131"/>
      <c r="V16" s="132"/>
      <c r="W16" s="132"/>
      <c r="X16" s="135"/>
      <c r="Y16" s="131"/>
      <c r="Z16" s="132"/>
      <c r="AA16" s="132"/>
      <c r="AB16" s="135"/>
      <c r="AC16" s="131"/>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c r="S17" s="132"/>
      <c r="T17" s="135"/>
      <c r="U17" s="131"/>
      <c r="V17" s="136"/>
      <c r="W17" s="132"/>
      <c r="X17" s="135"/>
      <c r="Y17" s="131"/>
      <c r="Z17" s="136"/>
      <c r="AA17" s="132"/>
      <c r="AB17" s="135"/>
      <c r="AC17" s="131"/>
      <c r="AD17" s="170">
        <f>AC18</f>
        <v>0</v>
      </c>
      <c r="AF17" s="141"/>
    </row>
    <row r="18" spans="2:32" ht="16.5" customHeight="1">
      <c r="B18" s="129"/>
      <c r="C18" s="136" t="s">
        <v>59</v>
      </c>
      <c r="D18" s="143">
        <f>SUM(D11:D17)</f>
        <v>0</v>
      </c>
      <c r="E18" s="165">
        <f>SUM(E11:E17)</f>
        <v>0</v>
      </c>
      <c r="F18" s="136"/>
      <c r="G18" s="136"/>
      <c r="H18" s="143">
        <f>SUM(H11:H17)</f>
        <v>3400</v>
      </c>
      <c r="I18" s="165">
        <f>SUM(I11:I17)</f>
        <v>0</v>
      </c>
      <c r="J18" s="136"/>
      <c r="K18" s="136"/>
      <c r="L18" s="143">
        <f>SUM(L11:L17)</f>
        <v>2300</v>
      </c>
      <c r="M18" s="165">
        <f>SUM(M11:M17)</f>
        <v>0</v>
      </c>
      <c r="N18" s="136"/>
      <c r="O18" s="136"/>
      <c r="P18" s="143">
        <f>SUM(P11:P17)</f>
        <v>1950</v>
      </c>
      <c r="Q18" s="165">
        <f>SUM(Q11:Q17)</f>
        <v>0</v>
      </c>
      <c r="R18" s="136"/>
      <c r="S18" s="136"/>
      <c r="T18" s="143">
        <f>SUM(T11:T17)</f>
        <v>1250</v>
      </c>
      <c r="U18" s="165">
        <f>SUM(U11:U17)</f>
        <v>0</v>
      </c>
      <c r="V18" s="136"/>
      <c r="W18" s="136"/>
      <c r="X18" s="143">
        <f>SUM(X11:X17)</f>
        <v>0</v>
      </c>
      <c r="Y18" s="165">
        <f>SUM(Y11:Y17)</f>
        <v>0</v>
      </c>
      <c r="Z18" s="136"/>
      <c r="AA18" s="136"/>
      <c r="AB18" s="143">
        <f>SUM(AB11:AB17)</f>
        <v>2300</v>
      </c>
      <c r="AC18" s="165">
        <f>SUM(AC11:AC17)</f>
        <v>0</v>
      </c>
      <c r="AD18" s="133"/>
      <c r="AF18" s="142"/>
    </row>
    <row r="19" spans="2:32" s="183" customFormat="1" ht="16.5" customHeight="1">
      <c r="B19" s="195"/>
      <c r="C19" s="196" t="s">
        <v>525</v>
      </c>
      <c r="D19" s="169"/>
      <c r="E19" s="169"/>
      <c r="F19" s="197"/>
      <c r="G19" s="197"/>
      <c r="H19" s="169"/>
      <c r="I19" s="169"/>
      <c r="J19" s="197"/>
      <c r="K19" s="197"/>
      <c r="L19" s="169"/>
      <c r="M19" s="169"/>
      <c r="N19" s="197"/>
      <c r="O19" s="197"/>
      <c r="P19" s="169"/>
      <c r="Q19" s="169"/>
      <c r="R19" s="197"/>
      <c r="S19" s="197"/>
      <c r="T19" s="169"/>
      <c r="U19" s="169"/>
      <c r="V19" s="197"/>
      <c r="W19" s="197"/>
      <c r="X19" s="169"/>
      <c r="Y19" s="169"/>
      <c r="Z19" s="197"/>
      <c r="AA19" s="197"/>
      <c r="AB19" s="169"/>
      <c r="AC19" s="169"/>
      <c r="AD19" s="198"/>
      <c r="AF19" s="142"/>
    </row>
    <row r="20" spans="2:32" ht="16.5" customHeight="1">
      <c r="B20" s="164" t="s">
        <v>526</v>
      </c>
      <c r="C20" s="186" t="s">
        <v>527</v>
      </c>
      <c r="D20" s="167">
        <v>2450</v>
      </c>
      <c r="E20" s="172"/>
      <c r="F20" s="166" t="s">
        <v>530</v>
      </c>
      <c r="G20" s="187" t="s">
        <v>531</v>
      </c>
      <c r="H20" s="194">
        <v>3600</v>
      </c>
      <c r="I20" s="172"/>
      <c r="J20" s="166" t="s">
        <v>534</v>
      </c>
      <c r="K20" s="187" t="s">
        <v>531</v>
      </c>
      <c r="L20" s="194">
        <v>1450</v>
      </c>
      <c r="M20" s="172"/>
      <c r="N20" s="166" t="s">
        <v>539</v>
      </c>
      <c r="O20" s="187" t="s">
        <v>540</v>
      </c>
      <c r="P20" s="194">
        <v>2350</v>
      </c>
      <c r="Q20" s="172"/>
      <c r="R20" s="166" t="s">
        <v>541</v>
      </c>
      <c r="S20" s="187" t="s">
        <v>2576</v>
      </c>
      <c r="T20" s="167">
        <v>50</v>
      </c>
      <c r="U20" s="172"/>
      <c r="V20" s="166"/>
      <c r="W20" s="166"/>
      <c r="X20" s="167"/>
      <c r="Y20" s="168"/>
      <c r="Z20" s="166" t="s">
        <v>547</v>
      </c>
      <c r="AA20" s="187" t="s">
        <v>2578</v>
      </c>
      <c r="AB20" s="167">
        <v>3500</v>
      </c>
      <c r="AC20" s="172"/>
      <c r="AD20" s="133" t="s">
        <v>197</v>
      </c>
      <c r="AF20" s="142"/>
    </row>
    <row r="21" spans="2:32" ht="16.5" customHeight="1">
      <c r="B21" s="164" t="s">
        <v>528</v>
      </c>
      <c r="C21" s="200" t="s">
        <v>529</v>
      </c>
      <c r="D21" s="143">
        <v>2750</v>
      </c>
      <c r="E21" s="163"/>
      <c r="F21" s="136" t="s">
        <v>532</v>
      </c>
      <c r="G21" s="188" t="s">
        <v>533</v>
      </c>
      <c r="H21" s="190">
        <v>3550</v>
      </c>
      <c r="I21" s="163"/>
      <c r="J21" s="136" t="s">
        <v>535</v>
      </c>
      <c r="K21" s="188" t="s">
        <v>536</v>
      </c>
      <c r="L21" s="190">
        <v>2700</v>
      </c>
      <c r="M21" s="163"/>
      <c r="N21" s="136"/>
      <c r="O21" s="136"/>
      <c r="P21" s="143"/>
      <c r="Q21" s="131"/>
      <c r="R21" s="136" t="s">
        <v>542</v>
      </c>
      <c r="S21" s="188" t="s">
        <v>2577</v>
      </c>
      <c r="T21" s="143">
        <v>500</v>
      </c>
      <c r="U21" s="163"/>
      <c r="V21" s="136"/>
      <c r="W21" s="136"/>
      <c r="X21" s="143"/>
      <c r="Y21" s="131"/>
      <c r="Z21" s="136" t="s">
        <v>548</v>
      </c>
      <c r="AA21" s="188" t="s">
        <v>2577</v>
      </c>
      <c r="AB21" s="143">
        <v>500</v>
      </c>
      <c r="AC21" s="163"/>
      <c r="AD21" s="133">
        <f>SUMIF(C9:Y9,D9,C30:Y30)</f>
        <v>21800</v>
      </c>
      <c r="AF21" s="142"/>
    </row>
    <row r="22" spans="2:32" ht="16.5" customHeight="1">
      <c r="B22" s="134"/>
      <c r="C22" s="136"/>
      <c r="D22" s="143"/>
      <c r="E22" s="131"/>
      <c r="F22" s="136"/>
      <c r="G22" s="136"/>
      <c r="H22" s="143"/>
      <c r="I22" s="131"/>
      <c r="J22" s="136" t="s">
        <v>537</v>
      </c>
      <c r="K22" s="188" t="s">
        <v>538</v>
      </c>
      <c r="L22" s="190">
        <v>950</v>
      </c>
      <c r="M22" s="163"/>
      <c r="N22" s="136"/>
      <c r="O22" s="136"/>
      <c r="P22" s="143"/>
      <c r="Q22" s="131"/>
      <c r="R22" s="136" t="s">
        <v>543</v>
      </c>
      <c r="S22" s="188" t="s">
        <v>2584</v>
      </c>
      <c r="T22" s="143">
        <v>900</v>
      </c>
      <c r="U22" s="163"/>
      <c r="V22" s="136"/>
      <c r="W22" s="136"/>
      <c r="X22" s="143"/>
      <c r="Y22" s="131"/>
      <c r="Z22" s="136" t="s">
        <v>549</v>
      </c>
      <c r="AA22" s="188" t="s">
        <v>2584</v>
      </c>
      <c r="AB22" s="143">
        <v>1000</v>
      </c>
      <c r="AC22" s="163"/>
      <c r="AD22" s="133"/>
      <c r="AF22" s="142"/>
    </row>
    <row r="23" spans="2:32" ht="16.5" customHeight="1">
      <c r="B23" s="134"/>
      <c r="C23" s="136"/>
      <c r="D23" s="143"/>
      <c r="E23" s="131"/>
      <c r="F23" s="136"/>
      <c r="G23" s="136"/>
      <c r="H23" s="143"/>
      <c r="I23" s="131"/>
      <c r="J23" s="136"/>
      <c r="K23" s="136"/>
      <c r="L23" s="143"/>
      <c r="M23" s="131"/>
      <c r="N23" s="136"/>
      <c r="O23" s="136"/>
      <c r="P23" s="143"/>
      <c r="Q23" s="131"/>
      <c r="R23" s="136" t="s">
        <v>544</v>
      </c>
      <c r="S23" s="202" t="s">
        <v>2585</v>
      </c>
      <c r="T23" s="143">
        <v>400</v>
      </c>
      <c r="U23" s="163"/>
      <c r="V23" s="136"/>
      <c r="W23" s="136"/>
      <c r="X23" s="143"/>
      <c r="Y23" s="131"/>
      <c r="Z23" s="136" t="s">
        <v>550</v>
      </c>
      <c r="AA23" s="202" t="s">
        <v>2585</v>
      </c>
      <c r="AB23" s="143">
        <v>2000</v>
      </c>
      <c r="AC23" s="163"/>
      <c r="AD23" s="133" t="s">
        <v>199</v>
      </c>
      <c r="AF23" s="142"/>
    </row>
    <row r="24" spans="2:32" ht="16.5" customHeight="1">
      <c r="B24" s="134"/>
      <c r="C24" s="136"/>
      <c r="D24" s="143"/>
      <c r="E24" s="131"/>
      <c r="F24" s="136"/>
      <c r="G24" s="136"/>
      <c r="H24" s="143"/>
      <c r="I24" s="131"/>
      <c r="J24" s="136"/>
      <c r="K24" s="136"/>
      <c r="L24" s="143"/>
      <c r="M24" s="131"/>
      <c r="N24" s="136"/>
      <c r="O24" s="136"/>
      <c r="P24" s="143"/>
      <c r="Q24" s="131"/>
      <c r="R24" s="136" t="s">
        <v>545</v>
      </c>
      <c r="S24" s="188" t="s">
        <v>2591</v>
      </c>
      <c r="T24" s="143">
        <v>50</v>
      </c>
      <c r="U24" s="163"/>
      <c r="V24" s="136"/>
      <c r="W24" s="136"/>
      <c r="X24" s="143"/>
      <c r="Y24" s="131"/>
      <c r="Z24" s="136"/>
      <c r="AA24" s="136"/>
      <c r="AB24" s="143"/>
      <c r="AC24" s="131"/>
      <c r="AD24" s="170">
        <f>SUMIF(C9:Y9,E9,C30:Y30)</f>
        <v>0</v>
      </c>
      <c r="AF24" s="142"/>
    </row>
    <row r="25" spans="2:32" ht="16.5" customHeight="1">
      <c r="B25" s="134"/>
      <c r="C25" s="136"/>
      <c r="D25" s="143"/>
      <c r="E25" s="131"/>
      <c r="F25" s="136"/>
      <c r="G25" s="136"/>
      <c r="H25" s="143"/>
      <c r="I25" s="131"/>
      <c r="J25" s="136"/>
      <c r="K25" s="136"/>
      <c r="L25" s="143"/>
      <c r="M25" s="131"/>
      <c r="N25" s="136"/>
      <c r="O25" s="136"/>
      <c r="P25" s="143"/>
      <c r="Q25" s="131"/>
      <c r="R25" s="136" t="s">
        <v>546</v>
      </c>
      <c r="S25" s="188" t="s">
        <v>2592</v>
      </c>
      <c r="T25" s="143">
        <v>100</v>
      </c>
      <c r="U25" s="163"/>
      <c r="V25" s="136"/>
      <c r="W25" s="136"/>
      <c r="X25" s="143"/>
      <c r="Y25" s="131"/>
      <c r="Z25" s="136"/>
      <c r="AA25" s="136"/>
      <c r="AB25" s="143"/>
      <c r="AC25" s="131"/>
      <c r="AD25" s="171" t="s">
        <v>2502</v>
      </c>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c r="AA26" s="136"/>
      <c r="AB26" s="143"/>
      <c r="AC26" s="131"/>
      <c r="AD26" s="170">
        <f>AC30</f>
        <v>0</v>
      </c>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c r="AA27" s="136"/>
      <c r="AB27" s="143"/>
      <c r="AC27" s="131"/>
      <c r="AD27" s="133"/>
    </row>
    <row r="28" spans="2:32" ht="16.5" customHeight="1">
      <c r="B28" s="134"/>
      <c r="C28" s="136"/>
      <c r="D28" s="143"/>
      <c r="E28" s="131"/>
      <c r="F28" s="136"/>
      <c r="G28" s="136"/>
      <c r="H28" s="143"/>
      <c r="I28" s="131"/>
      <c r="J28" s="136"/>
      <c r="K28" s="136"/>
      <c r="L28" s="143"/>
      <c r="M28" s="131"/>
      <c r="N28" s="136"/>
      <c r="O28" s="136"/>
      <c r="P28" s="143"/>
      <c r="Q28" s="131"/>
      <c r="R28" s="136"/>
      <c r="S28" s="136"/>
      <c r="T28" s="143"/>
      <c r="U28" s="131"/>
      <c r="V28" s="136"/>
      <c r="W28" s="136"/>
      <c r="X28" s="143"/>
      <c r="Y28" s="131"/>
      <c r="Z28" s="136"/>
      <c r="AA28" s="136"/>
      <c r="AB28" s="143"/>
      <c r="AC28" s="131"/>
      <c r="AD28" s="133"/>
    </row>
    <row r="29" spans="2:32" ht="16.5" customHeight="1">
      <c r="B29" s="144"/>
      <c r="C29" s="136"/>
      <c r="D29" s="143"/>
      <c r="E29" s="131"/>
      <c r="F29" s="136"/>
      <c r="G29" s="136"/>
      <c r="H29" s="143"/>
      <c r="I29" s="131"/>
      <c r="J29" s="136"/>
      <c r="K29" s="136"/>
      <c r="L29" s="143"/>
      <c r="M29" s="131"/>
      <c r="N29" s="136"/>
      <c r="O29" s="136"/>
      <c r="P29" s="143"/>
      <c r="Q29" s="131"/>
      <c r="R29" s="136"/>
      <c r="S29" s="136"/>
      <c r="T29" s="143"/>
      <c r="U29" s="131"/>
      <c r="V29" s="136"/>
      <c r="W29" s="136"/>
      <c r="X29" s="143"/>
      <c r="Y29" s="131"/>
      <c r="Z29" s="136"/>
      <c r="AA29" s="136"/>
      <c r="AB29" s="143"/>
      <c r="AC29" s="131"/>
      <c r="AD29" s="133"/>
    </row>
    <row r="30" spans="2:32" ht="16.5" customHeight="1">
      <c r="B30" s="121"/>
      <c r="C30" s="136" t="s">
        <v>59</v>
      </c>
      <c r="D30" s="143">
        <f>SUM(D20:D29)</f>
        <v>5200</v>
      </c>
      <c r="E30" s="165">
        <f>SUM(E20:E29)</f>
        <v>0</v>
      </c>
      <c r="F30" s="136"/>
      <c r="G30" s="136"/>
      <c r="H30" s="143">
        <f>SUM(H20:H29)</f>
        <v>7150</v>
      </c>
      <c r="I30" s="165">
        <f>SUM(I20:I29)</f>
        <v>0</v>
      </c>
      <c r="J30" s="136"/>
      <c r="K30" s="136"/>
      <c r="L30" s="143">
        <f>SUM(L20:L29)</f>
        <v>5100</v>
      </c>
      <c r="M30" s="165">
        <f>SUM(M20:M29)</f>
        <v>0</v>
      </c>
      <c r="N30" s="136"/>
      <c r="O30" s="136"/>
      <c r="P30" s="143">
        <f>SUM(P20:P29)</f>
        <v>2350</v>
      </c>
      <c r="Q30" s="165">
        <f>SUM(Q20:Q29)</f>
        <v>0</v>
      </c>
      <c r="R30" s="136"/>
      <c r="S30" s="136"/>
      <c r="T30" s="143">
        <f>SUM(T20:T29)</f>
        <v>2000</v>
      </c>
      <c r="U30" s="165">
        <f>SUM(U20:U29)</f>
        <v>0</v>
      </c>
      <c r="V30" s="136"/>
      <c r="W30" s="136"/>
      <c r="X30" s="143">
        <f>SUM(X20:X29)</f>
        <v>0</v>
      </c>
      <c r="Y30" s="165">
        <f>SUM(Y20:Y29)</f>
        <v>0</v>
      </c>
      <c r="Z30" s="136"/>
      <c r="AA30" s="136"/>
      <c r="AB30" s="143">
        <f>SUM(AB20:AB29)</f>
        <v>7000</v>
      </c>
      <c r="AC30" s="165">
        <f>SUM(AC20:AC29)</f>
        <v>0</v>
      </c>
      <c r="AD30" s="133"/>
    </row>
    <row r="31" spans="2:32" s="183" customFormat="1" ht="16.5" customHeight="1">
      <c r="B31" s="206" t="s">
        <v>146</v>
      </c>
      <c r="C31" s="196" t="s">
        <v>551</v>
      </c>
      <c r="D31" s="169"/>
      <c r="E31" s="169"/>
      <c r="F31" s="197"/>
      <c r="G31" s="197"/>
      <c r="H31" s="169"/>
      <c r="I31" s="169"/>
      <c r="J31" s="197"/>
      <c r="K31" s="197"/>
      <c r="L31" s="169"/>
      <c r="M31" s="169"/>
      <c r="N31" s="197"/>
      <c r="O31" s="197"/>
      <c r="P31" s="169"/>
      <c r="Q31" s="169"/>
      <c r="R31" s="197"/>
      <c r="S31" s="197"/>
      <c r="T31" s="169"/>
      <c r="U31" s="169"/>
      <c r="V31" s="197"/>
      <c r="W31" s="197"/>
      <c r="X31" s="169"/>
      <c r="Y31" s="169"/>
      <c r="Z31" s="197"/>
      <c r="AA31" s="197"/>
      <c r="AB31" s="169"/>
      <c r="AC31" s="169"/>
      <c r="AD31" s="198"/>
      <c r="AF31" s="207"/>
    </row>
    <row r="32" spans="2:32" ht="16.5" customHeight="1">
      <c r="B32" s="174" t="s">
        <v>552</v>
      </c>
      <c r="C32" s="186" t="s">
        <v>553</v>
      </c>
      <c r="D32" s="167">
        <v>2000</v>
      </c>
      <c r="E32" s="172"/>
      <c r="F32" s="166" t="s">
        <v>554</v>
      </c>
      <c r="G32" s="187" t="s">
        <v>555</v>
      </c>
      <c r="H32" s="124">
        <v>700</v>
      </c>
      <c r="I32" s="172"/>
      <c r="J32" s="166" t="s">
        <v>559</v>
      </c>
      <c r="K32" s="187" t="s">
        <v>560</v>
      </c>
      <c r="L32" s="194">
        <v>650</v>
      </c>
      <c r="M32" s="172"/>
      <c r="N32" s="166" t="s">
        <v>564</v>
      </c>
      <c r="O32" s="187" t="s">
        <v>565</v>
      </c>
      <c r="P32" s="194">
        <v>1850</v>
      </c>
      <c r="Q32" s="172"/>
      <c r="R32" s="166" t="s">
        <v>566</v>
      </c>
      <c r="S32" s="187" t="s">
        <v>2579</v>
      </c>
      <c r="T32" s="167">
        <v>200</v>
      </c>
      <c r="U32" s="172"/>
      <c r="V32" s="166"/>
      <c r="W32" s="166"/>
      <c r="X32" s="167"/>
      <c r="Y32" s="168"/>
      <c r="Z32" s="166" t="s">
        <v>571</v>
      </c>
      <c r="AA32" s="187" t="s">
        <v>2579</v>
      </c>
      <c r="AB32" s="167">
        <v>2000</v>
      </c>
      <c r="AC32" s="172"/>
      <c r="AD32" s="133" t="s">
        <v>197</v>
      </c>
    </row>
    <row r="33" spans="2:35" ht="16.5" customHeight="1">
      <c r="B33" s="129"/>
      <c r="C33" s="136"/>
      <c r="D33" s="143"/>
      <c r="E33" s="131"/>
      <c r="F33" s="136" t="s">
        <v>556</v>
      </c>
      <c r="G33" s="188" t="s">
        <v>557</v>
      </c>
      <c r="H33" s="190">
        <v>1100</v>
      </c>
      <c r="I33" s="163"/>
      <c r="J33" s="136" t="s">
        <v>561</v>
      </c>
      <c r="K33" s="188" t="s">
        <v>553</v>
      </c>
      <c r="L33" s="190">
        <v>2150</v>
      </c>
      <c r="M33" s="163"/>
      <c r="N33" s="136"/>
      <c r="O33" s="136"/>
      <c r="P33" s="143"/>
      <c r="Q33" s="131"/>
      <c r="R33" s="136" t="s">
        <v>567</v>
      </c>
      <c r="S33" s="188" t="s">
        <v>2586</v>
      </c>
      <c r="T33" s="143">
        <v>50</v>
      </c>
      <c r="U33" s="163"/>
      <c r="V33" s="136"/>
      <c r="W33" s="136"/>
      <c r="X33" s="143"/>
      <c r="Y33" s="131"/>
      <c r="Z33" s="136" t="s">
        <v>572</v>
      </c>
      <c r="AA33" s="188" t="s">
        <v>2587</v>
      </c>
      <c r="AB33" s="143">
        <v>500</v>
      </c>
      <c r="AC33" s="163"/>
      <c r="AD33" s="133">
        <f>SUMIF(C9:Y9,D9,C41:Y41)</f>
        <v>12350</v>
      </c>
    </row>
    <row r="34" spans="2:35" ht="16.5" customHeight="1">
      <c r="B34" s="129"/>
      <c r="C34" s="136"/>
      <c r="D34" s="143"/>
      <c r="E34" s="131"/>
      <c r="F34" s="136" t="s">
        <v>558</v>
      </c>
      <c r="G34" s="188" t="s">
        <v>553</v>
      </c>
      <c r="H34" s="190">
        <v>1650</v>
      </c>
      <c r="I34" s="163"/>
      <c r="J34" s="136" t="s">
        <v>562</v>
      </c>
      <c r="K34" s="188" t="s">
        <v>563</v>
      </c>
      <c r="L34" s="190">
        <v>1800</v>
      </c>
      <c r="M34" s="163"/>
      <c r="N34" s="136"/>
      <c r="O34" s="136"/>
      <c r="P34" s="143"/>
      <c r="Q34" s="131"/>
      <c r="R34" s="136" t="s">
        <v>568</v>
      </c>
      <c r="S34" s="188" t="s">
        <v>2593</v>
      </c>
      <c r="T34" s="143">
        <v>50</v>
      </c>
      <c r="U34" s="163"/>
      <c r="V34" s="136"/>
      <c r="W34" s="136"/>
      <c r="X34" s="143"/>
      <c r="Y34" s="131"/>
      <c r="Z34" s="136" t="s">
        <v>573</v>
      </c>
      <c r="AA34" s="188" t="s">
        <v>2588</v>
      </c>
      <c r="AB34" s="143">
        <v>1350</v>
      </c>
      <c r="AC34" s="163"/>
      <c r="AD34" s="133"/>
    </row>
    <row r="35" spans="2:35" ht="16.5" customHeight="1">
      <c r="B35" s="129"/>
      <c r="C35" s="136"/>
      <c r="D35" s="143"/>
      <c r="E35" s="131"/>
      <c r="F35" s="136"/>
      <c r="G35" s="136"/>
      <c r="H35" s="143"/>
      <c r="I35" s="131"/>
      <c r="J35" s="136"/>
      <c r="K35" s="136"/>
      <c r="L35" s="143"/>
      <c r="M35" s="131"/>
      <c r="N35" s="136"/>
      <c r="O35" s="136"/>
      <c r="P35" s="143"/>
      <c r="Q35" s="131"/>
      <c r="R35" s="136" t="s">
        <v>569</v>
      </c>
      <c r="S35" s="188" t="s">
        <v>2594</v>
      </c>
      <c r="T35" s="143">
        <v>100</v>
      </c>
      <c r="U35" s="163"/>
      <c r="V35" s="136"/>
      <c r="W35" s="136"/>
      <c r="X35" s="143"/>
      <c r="Y35" s="131"/>
      <c r="Z35" s="136" t="s">
        <v>574</v>
      </c>
      <c r="AA35" s="188" t="s">
        <v>2586</v>
      </c>
      <c r="AB35" s="143">
        <v>1500</v>
      </c>
      <c r="AC35" s="163"/>
      <c r="AD35" s="133" t="s">
        <v>199</v>
      </c>
    </row>
    <row r="36" spans="2:35" ht="16.5" customHeight="1">
      <c r="B36" s="134"/>
      <c r="C36" s="136"/>
      <c r="D36" s="143"/>
      <c r="E36" s="131"/>
      <c r="F36" s="136"/>
      <c r="G36" s="136"/>
      <c r="H36" s="143"/>
      <c r="I36" s="131"/>
      <c r="J36" s="136"/>
      <c r="K36" s="136"/>
      <c r="L36" s="143"/>
      <c r="M36" s="131"/>
      <c r="N36" s="136"/>
      <c r="O36" s="136"/>
      <c r="P36" s="143"/>
      <c r="Q36" s="131"/>
      <c r="R36" s="136" t="s">
        <v>570</v>
      </c>
      <c r="S36" s="188" t="s">
        <v>2595</v>
      </c>
      <c r="T36" s="143">
        <v>50</v>
      </c>
      <c r="U36" s="163"/>
      <c r="V36" s="136"/>
      <c r="W36" s="136"/>
      <c r="X36" s="143"/>
      <c r="Y36" s="131"/>
      <c r="Z36" s="136"/>
      <c r="AA36" s="136"/>
      <c r="AB36" s="143"/>
      <c r="AC36" s="131"/>
      <c r="AD36" s="170">
        <f>SUMIF(C9:Y9,E9,C41:Y41)</f>
        <v>0</v>
      </c>
    </row>
    <row r="37" spans="2:35" ht="16.5" customHeight="1">
      <c r="B37" s="134"/>
      <c r="C37" s="136"/>
      <c r="D37" s="143"/>
      <c r="E37" s="131"/>
      <c r="F37" s="136"/>
      <c r="G37" s="136"/>
      <c r="H37" s="143"/>
      <c r="I37" s="131"/>
      <c r="J37" s="136"/>
      <c r="K37" s="136"/>
      <c r="L37" s="143"/>
      <c r="M37" s="131"/>
      <c r="N37" s="136"/>
      <c r="O37" s="136"/>
      <c r="P37" s="143"/>
      <c r="Q37" s="131"/>
      <c r="R37" s="136"/>
      <c r="S37" s="136"/>
      <c r="T37" s="143"/>
      <c r="U37" s="131"/>
      <c r="V37" s="136"/>
      <c r="W37" s="136"/>
      <c r="X37" s="143"/>
      <c r="Y37" s="131"/>
      <c r="Z37" s="136"/>
      <c r="AA37" s="136"/>
      <c r="AB37" s="143"/>
      <c r="AC37" s="131"/>
      <c r="AD37" s="171" t="s">
        <v>2502</v>
      </c>
    </row>
    <row r="38" spans="2:35" ht="16.5" customHeight="1">
      <c r="B38" s="134"/>
      <c r="C38" s="136"/>
      <c r="D38" s="143"/>
      <c r="E38" s="131"/>
      <c r="F38" s="136"/>
      <c r="G38" s="136"/>
      <c r="H38" s="143"/>
      <c r="I38" s="131"/>
      <c r="J38" s="136"/>
      <c r="K38" s="136"/>
      <c r="L38" s="143"/>
      <c r="M38" s="131"/>
      <c r="N38" s="136"/>
      <c r="O38" s="136"/>
      <c r="P38" s="143"/>
      <c r="Q38" s="131"/>
      <c r="R38" s="136"/>
      <c r="S38" s="136"/>
      <c r="T38" s="143"/>
      <c r="U38" s="131"/>
      <c r="V38" s="136"/>
      <c r="W38" s="136"/>
      <c r="X38" s="143"/>
      <c r="Y38" s="131"/>
      <c r="Z38" s="136"/>
      <c r="AA38" s="136"/>
      <c r="AB38" s="143"/>
      <c r="AC38" s="131"/>
      <c r="AD38" s="170">
        <f>AC41</f>
        <v>0</v>
      </c>
    </row>
    <row r="39" spans="2:35" ht="16.5" customHeight="1">
      <c r="B39" s="134"/>
      <c r="C39" s="136"/>
      <c r="D39" s="143"/>
      <c r="E39" s="131"/>
      <c r="F39" s="136"/>
      <c r="G39" s="136"/>
      <c r="H39" s="143"/>
      <c r="I39" s="131"/>
      <c r="J39" s="136"/>
      <c r="K39" s="136"/>
      <c r="L39" s="143"/>
      <c r="M39" s="131"/>
      <c r="N39" s="136"/>
      <c r="O39" s="136"/>
      <c r="P39" s="143"/>
      <c r="Q39" s="131"/>
      <c r="R39" s="136"/>
      <c r="S39" s="136"/>
      <c r="T39" s="143"/>
      <c r="U39" s="131"/>
      <c r="V39" s="136"/>
      <c r="W39" s="136"/>
      <c r="X39" s="143"/>
      <c r="Y39" s="131"/>
      <c r="Z39" s="136"/>
      <c r="AA39" s="136"/>
      <c r="AB39" s="143"/>
      <c r="AC39" s="131"/>
      <c r="AD39" s="133"/>
    </row>
    <row r="40" spans="2:35" ht="16.5" customHeight="1">
      <c r="B40" s="129"/>
      <c r="C40" s="136"/>
      <c r="D40" s="143"/>
      <c r="E40" s="131"/>
      <c r="F40" s="136"/>
      <c r="G40" s="136"/>
      <c r="H40" s="143"/>
      <c r="I40" s="131"/>
      <c r="J40" s="136"/>
      <c r="K40" s="136"/>
      <c r="L40" s="143"/>
      <c r="M40" s="131"/>
      <c r="N40" s="136"/>
      <c r="O40" s="136"/>
      <c r="P40" s="143"/>
      <c r="Q40" s="131"/>
      <c r="R40" s="136"/>
      <c r="S40" s="136"/>
      <c r="T40" s="143"/>
      <c r="U40" s="131"/>
      <c r="V40" s="136"/>
      <c r="W40" s="136"/>
      <c r="X40" s="143"/>
      <c r="Y40" s="131"/>
      <c r="Z40" s="136"/>
      <c r="AA40" s="136"/>
      <c r="AB40" s="143"/>
      <c r="AC40" s="131"/>
      <c r="AD40" s="133"/>
    </row>
    <row r="41" spans="2:35" ht="16.5" customHeight="1">
      <c r="B41" s="146"/>
      <c r="C41" s="136" t="s">
        <v>59</v>
      </c>
      <c r="D41" s="143">
        <f>SUM(D32:D40)</f>
        <v>2000</v>
      </c>
      <c r="E41" s="165">
        <f>SUM(E32:E40)</f>
        <v>0</v>
      </c>
      <c r="F41" s="136"/>
      <c r="G41" s="136"/>
      <c r="H41" s="143">
        <f>SUM(H32:H40)</f>
        <v>3450</v>
      </c>
      <c r="I41" s="165">
        <f>SUM(I32:I40)</f>
        <v>0</v>
      </c>
      <c r="J41" s="136"/>
      <c r="K41" s="136"/>
      <c r="L41" s="143">
        <f>SUM(L32:L40)</f>
        <v>4600</v>
      </c>
      <c r="M41" s="165">
        <f>SUM(M32:M40)</f>
        <v>0</v>
      </c>
      <c r="N41" s="136"/>
      <c r="O41" s="136"/>
      <c r="P41" s="143">
        <f>SUM(P32:P40)</f>
        <v>1850</v>
      </c>
      <c r="Q41" s="165">
        <f>SUM(Q32:Q40)</f>
        <v>0</v>
      </c>
      <c r="R41" s="136"/>
      <c r="S41" s="136"/>
      <c r="T41" s="143">
        <f>SUM(T32:T40)</f>
        <v>450</v>
      </c>
      <c r="U41" s="165">
        <f>SUM(U32:U40)</f>
        <v>0</v>
      </c>
      <c r="V41" s="136"/>
      <c r="W41" s="136"/>
      <c r="X41" s="143">
        <f>SUM(X32:X40)</f>
        <v>0</v>
      </c>
      <c r="Y41" s="165">
        <f>SUM(Y32:Y40)</f>
        <v>0</v>
      </c>
      <c r="Z41" s="136"/>
      <c r="AA41" s="136"/>
      <c r="AB41" s="143">
        <f>SUM(AB32:AB40)</f>
        <v>5350</v>
      </c>
      <c r="AC41" s="165">
        <f>SUM(AC32:AC40)</f>
        <v>0</v>
      </c>
      <c r="AD41" s="133"/>
    </row>
    <row r="42" spans="2:35" s="183" customFormat="1" ht="16.5" customHeight="1">
      <c r="B42" s="121"/>
      <c r="C42" s="196" t="s">
        <v>575</v>
      </c>
      <c r="D42" s="169"/>
      <c r="E42" s="169"/>
      <c r="F42" s="197"/>
      <c r="G42" s="197"/>
      <c r="H42" s="169"/>
      <c r="I42" s="169"/>
      <c r="J42" s="197"/>
      <c r="K42" s="197"/>
      <c r="L42" s="169"/>
      <c r="M42" s="169"/>
      <c r="N42" s="197"/>
      <c r="O42" s="197"/>
      <c r="P42" s="169"/>
      <c r="Q42" s="169"/>
      <c r="R42" s="197"/>
      <c r="S42" s="197"/>
      <c r="T42" s="169"/>
      <c r="U42" s="169"/>
      <c r="V42" s="197"/>
      <c r="W42" s="197"/>
      <c r="X42" s="169"/>
      <c r="Y42" s="169"/>
      <c r="Z42" s="197"/>
      <c r="AA42" s="197"/>
      <c r="AB42" s="169"/>
      <c r="AC42" s="169"/>
      <c r="AD42" s="198"/>
    </row>
    <row r="43" spans="2:35" ht="16.5" customHeight="1">
      <c r="B43" s="122" t="s">
        <v>146</v>
      </c>
      <c r="C43" s="166"/>
      <c r="D43" s="167"/>
      <c r="E43" s="168"/>
      <c r="F43" s="166" t="s">
        <v>576</v>
      </c>
      <c r="G43" s="187" t="s">
        <v>577</v>
      </c>
      <c r="H43" s="194">
        <v>3600</v>
      </c>
      <c r="I43" s="172"/>
      <c r="J43" s="166" t="s">
        <v>578</v>
      </c>
      <c r="K43" s="187" t="s">
        <v>577</v>
      </c>
      <c r="L43" s="194">
        <v>950</v>
      </c>
      <c r="M43" s="172"/>
      <c r="N43" s="166" t="s">
        <v>581</v>
      </c>
      <c r="O43" s="187" t="s">
        <v>580</v>
      </c>
      <c r="P43" s="193">
        <v>950</v>
      </c>
      <c r="Q43" s="172"/>
      <c r="R43" s="166" t="s">
        <v>583</v>
      </c>
      <c r="S43" t="s">
        <v>2589</v>
      </c>
      <c r="T43" s="167">
        <v>1300</v>
      </c>
      <c r="U43" s="172"/>
      <c r="V43" s="166"/>
      <c r="W43" s="166"/>
      <c r="X43" s="167"/>
      <c r="Y43" s="168"/>
      <c r="Z43" s="166" t="s">
        <v>584</v>
      </c>
      <c r="AA43" t="s">
        <v>2589</v>
      </c>
      <c r="AB43" s="167">
        <v>2000</v>
      </c>
      <c r="AC43" s="172"/>
      <c r="AD43" s="133" t="s">
        <v>197</v>
      </c>
    </row>
    <row r="44" spans="2:35" ht="16.5" customHeight="1">
      <c r="B44" s="129" t="s">
        <v>150</v>
      </c>
      <c r="C44" s="136"/>
      <c r="D44" s="143"/>
      <c r="E44" s="131"/>
      <c r="F44" s="136"/>
      <c r="G44" s="136"/>
      <c r="H44" s="143"/>
      <c r="I44" s="131"/>
      <c r="J44" s="136" t="s">
        <v>579</v>
      </c>
      <c r="K44" s="188" t="s">
        <v>580</v>
      </c>
      <c r="L44" s="190">
        <v>1650</v>
      </c>
      <c r="M44" s="163"/>
      <c r="N44" s="136" t="s">
        <v>582</v>
      </c>
      <c r="O44" s="188" t="s">
        <v>577</v>
      </c>
      <c r="P44" s="189">
        <v>900</v>
      </c>
      <c r="Q44" s="163"/>
      <c r="R44" s="136"/>
      <c r="S44" s="136"/>
      <c r="T44" s="143"/>
      <c r="U44" s="131"/>
      <c r="V44" s="136"/>
      <c r="W44" s="136"/>
      <c r="X44" s="143"/>
      <c r="Y44" s="131"/>
      <c r="Z44" s="136"/>
      <c r="AA44" s="136"/>
      <c r="AB44" s="143"/>
      <c r="AC44" s="131"/>
      <c r="AD44" s="133">
        <f>SUMIF(C9:Y9,D9,C51:Y51)</f>
        <v>9350</v>
      </c>
    </row>
    <row r="45" spans="2:35" ht="16.5" customHeight="1">
      <c r="B45" s="129" t="s">
        <v>151</v>
      </c>
      <c r="C45" s="136"/>
      <c r="D45" s="143"/>
      <c r="E45" s="131"/>
      <c r="F45" s="136"/>
      <c r="G45" s="136"/>
      <c r="H45" s="143"/>
      <c r="I45" s="131"/>
      <c r="J45" s="136"/>
      <c r="K45" s="136"/>
      <c r="L45" s="143"/>
      <c r="M45" s="131"/>
      <c r="N45" s="136"/>
      <c r="O45" s="136"/>
      <c r="P45" s="143"/>
      <c r="Q45" s="131"/>
      <c r="R45" s="136"/>
      <c r="S45" s="136"/>
      <c r="T45" s="143"/>
      <c r="U45" s="131"/>
      <c r="V45" s="136"/>
      <c r="W45" s="136"/>
      <c r="X45" s="143"/>
      <c r="Y45" s="131"/>
      <c r="Z45" s="136"/>
      <c r="AA45" s="136"/>
      <c r="AB45" s="143"/>
      <c r="AC45" s="131"/>
      <c r="AD45" s="133"/>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33" t="s">
        <v>199</v>
      </c>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70">
        <f>SUMIF(C9:Y9,E9,C51:Y51)</f>
        <v>0</v>
      </c>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71" t="s">
        <v>2502</v>
      </c>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70">
        <f>AC51</f>
        <v>0</v>
      </c>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SUM(D43:D50)</f>
        <v>0</v>
      </c>
      <c r="E51" s="150">
        <f>SUM(E43:E50)</f>
        <v>0</v>
      </c>
      <c r="F51" s="144">
        <f t="shared" ref="F51:Z51" si="0">SUM(F43:F50)</f>
        <v>0</v>
      </c>
      <c r="G51" s="144"/>
      <c r="H51" s="149">
        <f>SUM(H43:H50)</f>
        <v>3600</v>
      </c>
      <c r="I51" s="150">
        <f>SUM(I43:I50)</f>
        <v>0</v>
      </c>
      <c r="J51" s="146">
        <f t="shared" si="0"/>
        <v>0</v>
      </c>
      <c r="K51" s="144"/>
      <c r="L51" s="149">
        <f>SUM(L43:L50)</f>
        <v>2600</v>
      </c>
      <c r="M51" s="150">
        <f>SUM(M43:M50)</f>
        <v>0</v>
      </c>
      <c r="N51" s="144">
        <f t="shared" si="0"/>
        <v>0</v>
      </c>
      <c r="O51" s="144"/>
      <c r="P51" s="149">
        <f>SUM(P43:P50)</f>
        <v>1850</v>
      </c>
      <c r="Q51" s="150">
        <f>SUM(Q43:Q50)</f>
        <v>0</v>
      </c>
      <c r="R51" s="144">
        <f t="shared" si="0"/>
        <v>0</v>
      </c>
      <c r="S51" s="144"/>
      <c r="T51" s="149">
        <f>SUM(T43:T50)</f>
        <v>1300</v>
      </c>
      <c r="U51" s="150">
        <f>SUM(U43:U50)</f>
        <v>0</v>
      </c>
      <c r="V51" s="144">
        <f t="shared" si="0"/>
        <v>0</v>
      </c>
      <c r="W51" s="144"/>
      <c r="X51" s="149">
        <f>SUM(X43:X50)</f>
        <v>0</v>
      </c>
      <c r="Y51" s="150">
        <f>SUM(Y43:Y50)</f>
        <v>0</v>
      </c>
      <c r="Z51" s="144">
        <f t="shared" si="0"/>
        <v>0</v>
      </c>
      <c r="AA51" s="144"/>
      <c r="AB51" s="149">
        <f>SUM(AB43:AB50)</f>
        <v>2000</v>
      </c>
      <c r="AC51" s="150">
        <f>SUM(AC43:AC50)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20:E21">
    <cfRule type="expression" dxfId="621" priority="25" stopIfTrue="1">
      <formula>D20&lt;E20</formula>
    </cfRule>
    <cfRule type="expression" dxfId="620" priority="26" stopIfTrue="1">
      <formula>MOD(E20,50)&gt;0</formula>
    </cfRule>
  </conditionalFormatting>
  <conditionalFormatting sqref="E32">
    <cfRule type="expression" dxfId="619" priority="61" stopIfTrue="1">
      <formula>D32&lt;E32</formula>
    </cfRule>
    <cfRule type="expression" dxfId="618" priority="62" stopIfTrue="1">
      <formula>MOD(E32,50)&gt;0</formula>
    </cfRule>
  </conditionalFormatting>
  <conditionalFormatting sqref="I11:I13">
    <cfRule type="expression" dxfId="617" priority="2" stopIfTrue="1">
      <formula>MOD(I11,50)&gt;0</formula>
    </cfRule>
    <cfRule type="expression" dxfId="616" priority="1" stopIfTrue="1">
      <formula>H11&lt;I11</formula>
    </cfRule>
  </conditionalFormatting>
  <conditionalFormatting sqref="I20:I21">
    <cfRule type="expression" dxfId="615" priority="29" stopIfTrue="1">
      <formula>H20&lt;I20</formula>
    </cfRule>
    <cfRule type="expression" dxfId="614" priority="30" stopIfTrue="1">
      <formula>MOD(I20,50)&gt;0</formula>
    </cfRule>
  </conditionalFormatting>
  <conditionalFormatting sqref="I32:I34">
    <cfRule type="expression" dxfId="613" priority="64" stopIfTrue="1">
      <formula>MOD(I32,50)&gt;0</formula>
    </cfRule>
    <cfRule type="expression" dxfId="612" priority="63" stopIfTrue="1">
      <formula>H32&lt;I32</formula>
    </cfRule>
  </conditionalFormatting>
  <conditionalFormatting sqref="I43">
    <cfRule type="expression" dxfId="611" priority="96" stopIfTrue="1">
      <formula>MOD(I43,50)&gt;0</formula>
    </cfRule>
    <cfRule type="expression" dxfId="610" priority="95" stopIfTrue="1">
      <formula>H43&lt;I43</formula>
    </cfRule>
  </conditionalFormatting>
  <conditionalFormatting sqref="M11">
    <cfRule type="expression" dxfId="609" priority="7" stopIfTrue="1">
      <formula>L11&lt;M11</formula>
    </cfRule>
    <cfRule type="expression" dxfId="608" priority="8" stopIfTrue="1">
      <formula>MOD(M11,50)&gt;0</formula>
    </cfRule>
  </conditionalFormatting>
  <conditionalFormatting sqref="M20:M22">
    <cfRule type="expression" dxfId="607" priority="33" stopIfTrue="1">
      <formula>L20&lt;M20</formula>
    </cfRule>
    <cfRule type="expression" dxfId="606" priority="34" stopIfTrue="1">
      <formula>MOD(M20,50)&gt;0</formula>
    </cfRule>
  </conditionalFormatting>
  <conditionalFormatting sqref="M32:M34">
    <cfRule type="expression" dxfId="605" priority="70" stopIfTrue="1">
      <formula>MOD(M32,50)&gt;0</formula>
    </cfRule>
    <cfRule type="expression" dxfId="604" priority="69" stopIfTrue="1">
      <formula>L32&lt;M32</formula>
    </cfRule>
  </conditionalFormatting>
  <conditionalFormatting sqref="M43:M44">
    <cfRule type="expression" dxfId="603" priority="97" stopIfTrue="1">
      <formula>L43&lt;M43</formula>
    </cfRule>
    <cfRule type="expression" dxfId="602" priority="98" stopIfTrue="1">
      <formula>MOD(M43,50)&gt;0</formula>
    </cfRule>
  </conditionalFormatting>
  <conditionalFormatting sqref="Q11:Q12">
    <cfRule type="expression" dxfId="601" priority="9" stopIfTrue="1">
      <formula>P11&lt;Q11</formula>
    </cfRule>
    <cfRule type="expression" dxfId="600" priority="10" stopIfTrue="1">
      <formula>MOD(Q11,50)&gt;0</formula>
    </cfRule>
  </conditionalFormatting>
  <conditionalFormatting sqref="Q20">
    <cfRule type="expression" dxfId="599" priority="40" stopIfTrue="1">
      <formula>MOD(Q20,50)&gt;0</formula>
    </cfRule>
    <cfRule type="expression" dxfId="598" priority="39" stopIfTrue="1">
      <formula>P20&lt;Q20</formula>
    </cfRule>
  </conditionalFormatting>
  <conditionalFormatting sqref="Q32">
    <cfRule type="expression" dxfId="597" priority="75" stopIfTrue="1">
      <formula>P32&lt;Q32</formula>
    </cfRule>
    <cfRule type="expression" dxfId="596" priority="76" stopIfTrue="1">
      <formula>MOD(Q32,50)&gt;0</formula>
    </cfRule>
  </conditionalFormatting>
  <conditionalFormatting sqref="Q43:Q44">
    <cfRule type="expression" dxfId="595" priority="101" stopIfTrue="1">
      <formula>P43&lt;Q43</formula>
    </cfRule>
    <cfRule type="expression" dxfId="594" priority="102" stopIfTrue="1">
      <formula>MOD(Q43,50)&gt;0</formula>
    </cfRule>
  </conditionalFormatting>
  <conditionalFormatting sqref="U11:U13">
    <cfRule type="expression" dxfId="593" priority="13" stopIfTrue="1">
      <formula>T11&lt;U11</formula>
    </cfRule>
    <cfRule type="expression" dxfId="592" priority="14" stopIfTrue="1">
      <formula>MOD(U11,50)&gt;0</formula>
    </cfRule>
  </conditionalFormatting>
  <conditionalFormatting sqref="U20:U25">
    <cfRule type="expression" dxfId="591" priority="42" stopIfTrue="1">
      <formula>MOD(U20,50)&gt;0</formula>
    </cfRule>
    <cfRule type="expression" dxfId="590" priority="41" stopIfTrue="1">
      <formula>T20&lt;U20</formula>
    </cfRule>
  </conditionalFormatting>
  <conditionalFormatting sqref="U32:U36">
    <cfRule type="expression" dxfId="589" priority="77" stopIfTrue="1">
      <formula>T32&lt;U32</formula>
    </cfRule>
    <cfRule type="expression" dxfId="588" priority="78" stopIfTrue="1">
      <formula>MOD(U32,50)&gt;0</formula>
    </cfRule>
  </conditionalFormatting>
  <conditionalFormatting sqref="U43">
    <cfRule type="expression" dxfId="587" priority="105" stopIfTrue="1">
      <formula>T43&lt;U43</formula>
    </cfRule>
    <cfRule type="expression" dxfId="586" priority="106" stopIfTrue="1">
      <formula>MOD(U43,50)&gt;0</formula>
    </cfRule>
  </conditionalFormatting>
  <conditionalFormatting sqref="AC11:AC13">
    <cfRule type="expression" dxfId="585" priority="19" stopIfTrue="1">
      <formula>AB11&lt;AC11</formula>
    </cfRule>
    <cfRule type="expression" dxfId="584" priority="20" stopIfTrue="1">
      <formula>MOD(AC11,50)&gt;0</formula>
    </cfRule>
  </conditionalFormatting>
  <conditionalFormatting sqref="AC20:AC23">
    <cfRule type="expression" dxfId="583" priority="53" stopIfTrue="1">
      <formula>AB20&lt;AC20</formula>
    </cfRule>
    <cfRule type="expression" dxfId="582" priority="54" stopIfTrue="1">
      <formula>MOD(AC20,50)&gt;0</formula>
    </cfRule>
  </conditionalFormatting>
  <conditionalFormatting sqref="AC32:AC35">
    <cfRule type="expression" dxfId="581" priority="87" stopIfTrue="1">
      <formula>AB32&lt;AC32</formula>
    </cfRule>
    <cfRule type="expression" dxfId="580" priority="88" stopIfTrue="1">
      <formula>MOD(AC32,50)&gt;0</formula>
    </cfRule>
  </conditionalFormatting>
  <conditionalFormatting sqref="AC43">
    <cfRule type="expression" dxfId="579" priority="107" stopIfTrue="1">
      <formula>AB43&lt;AC43</formula>
    </cfRule>
    <cfRule type="expression" dxfId="578" priority="108" stopIfTrue="1">
      <formula>MOD(AC43,50)&gt;0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3 U43 Q43:Q44 M43:M44 I43 AC32:AC35 U32:U36 Q32 M32:M34 I32:I34 E32 AC20:AC23 U20:U25 Q20 M20:M22 I20:I21 E20:E21 AC11:AC13 U11:U13 Q11:Q12 M11 I11:I13" xr:uid="{00000000-0002-0000-0A00-000000000000}">
      <formula1>NOT(OR(D11&lt;E11,MOD(E11,50)&gt;0))</formula1>
    </dataValidation>
  </dataValidations>
  <hyperlinks>
    <hyperlink ref="C3" location="一番最初に入力して下さい!E7" tooltip="入力シートへ" display="一番最初に入力して下さい!E7" xr:uid="{00000000-0004-0000-0A00-000000000000}"/>
    <hyperlink ref="C5" location="一番最初に入力して下さい!E8" tooltip="入力シートへ" display="一番最初に入力して下さい!E8" xr:uid="{00000000-0004-0000-0A00-000001000000}"/>
    <hyperlink ref="I3" location="一番最初に入力して下さい!E5" tooltip="入力シートへ" display="一番最初に入力して下さい!E5" xr:uid="{00000000-0004-0000-0A00-000002000000}"/>
    <hyperlink ref="P3" location="一番最初に入力して下さい!E9" tooltip="入力シートへ" display="一番最初に入力して下さい!E9" xr:uid="{00000000-0004-0000-0A00-000003000000}"/>
    <hyperlink ref="I5" location="一番最初に入力して下さい!E11" tooltip="入力シートへ" display="一番最初に入力して下さい!E11" xr:uid="{00000000-0004-0000-0A00-000004000000}"/>
    <hyperlink ref="O5" location="一番最初に入力して下さい!E12" tooltip="入力シートへ" display="一番最初に入力して下さい!E12" xr:uid="{00000000-0004-0000-0A00-000005000000}"/>
    <hyperlink ref="S5" location="一番最初に入力して下さい!E13" tooltip="入力シートへ" display="一番最初に入力して下さい!E13" xr:uid="{00000000-0004-0000-0A00-000006000000}"/>
    <hyperlink ref="C10" location="大阪市部数合計表!B17" tooltip="集計シートへ" display="大阪市部数合計表!B17" xr:uid="{00000000-0004-0000-0A00-000051000000}"/>
    <hyperlink ref="C19" location="大阪市部数合計表!B18" tooltip="集計シートへ" display="大阪市部数合計表!B18" xr:uid="{00000000-0004-0000-0A00-000052000000}"/>
    <hyperlink ref="C31" location="大阪市部数合計表!B19" tooltip="集計シートへ" display="大阪市部数合計表!B19" xr:uid="{00000000-0004-0000-0A00-000053000000}"/>
    <hyperlink ref="C42" location="大阪市部数合計表!B20" tooltip="集計シートへ" display="大阪市部数合計表!B20" xr:uid="{00000000-0004-0000-0A00-000054000000}"/>
  </hyperlinks>
  <printOptions horizontalCentered="1" verticalCentered="1"/>
  <pageMargins left="0" right="0" top="0" bottom="0" header="0" footer="0"/>
  <pageSetup paperSize="9" scale="65"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rgb="FF6DFFAF"/>
  </sheetPr>
  <dimension ref="A1:AI58"/>
  <sheetViews>
    <sheetView showGridLines="0" zoomScale="85" zoomScaleNormal="85" workbookViewId="0">
      <selection activeCell="P18" sqref="P18"/>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585</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586</v>
      </c>
      <c r="C11" s="186" t="s">
        <v>587</v>
      </c>
      <c r="D11" s="124">
        <v>700</v>
      </c>
      <c r="E11" s="162"/>
      <c r="F11" s="123" t="s">
        <v>592</v>
      </c>
      <c r="G11" s="187" t="s">
        <v>593</v>
      </c>
      <c r="H11" s="194">
        <v>2750</v>
      </c>
      <c r="I11" s="162"/>
      <c r="J11" s="123" t="s">
        <v>600</v>
      </c>
      <c r="K11" s="191" t="s">
        <v>601</v>
      </c>
      <c r="L11" s="194">
        <v>2550</v>
      </c>
      <c r="M11" s="162"/>
      <c r="N11" s="126" t="s">
        <v>604</v>
      </c>
      <c r="O11" s="187" t="s">
        <v>605</v>
      </c>
      <c r="P11" s="194">
        <v>700</v>
      </c>
      <c r="Q11" s="162"/>
      <c r="R11" s="123" t="s">
        <v>612</v>
      </c>
      <c r="S11" s="191" t="s">
        <v>2596</v>
      </c>
      <c r="T11" s="124">
        <v>50</v>
      </c>
      <c r="U11" s="162"/>
      <c r="V11" s="127"/>
      <c r="W11" s="123"/>
      <c r="X11" s="124"/>
      <c r="Y11" s="125"/>
      <c r="Z11" s="127" t="s">
        <v>619</v>
      </c>
      <c r="AA11" s="187" t="s">
        <v>2599</v>
      </c>
      <c r="AB11" s="124">
        <v>1000</v>
      </c>
      <c r="AC11" s="162"/>
      <c r="AD11" s="128" t="s">
        <v>198</v>
      </c>
    </row>
    <row r="12" spans="1:32" ht="16.5" customHeight="1">
      <c r="B12" s="174" t="s">
        <v>588</v>
      </c>
      <c r="C12" s="200" t="s">
        <v>589</v>
      </c>
      <c r="D12" s="135">
        <v>1700</v>
      </c>
      <c r="E12" s="163"/>
      <c r="F12" s="132" t="s">
        <v>594</v>
      </c>
      <c r="G12" s="188" t="s">
        <v>595</v>
      </c>
      <c r="H12" s="190">
        <v>3900</v>
      </c>
      <c r="I12" s="163"/>
      <c r="J12" s="132" t="s">
        <v>602</v>
      </c>
      <c r="K12" s="192" t="s">
        <v>603</v>
      </c>
      <c r="L12" s="190">
        <v>1850</v>
      </c>
      <c r="M12" s="163"/>
      <c r="N12" s="132" t="s">
        <v>606</v>
      </c>
      <c r="O12" s="188" t="s">
        <v>607</v>
      </c>
      <c r="P12" s="135">
        <v>600</v>
      </c>
      <c r="Q12" s="163"/>
      <c r="R12" s="132" t="s">
        <v>613</v>
      </c>
      <c r="S12" s="192" t="s">
        <v>2597</v>
      </c>
      <c r="T12" s="130">
        <v>100</v>
      </c>
      <c r="U12" s="163"/>
      <c r="V12" s="127"/>
      <c r="W12" s="127"/>
      <c r="X12" s="130"/>
      <c r="Y12" s="131"/>
      <c r="Z12" s="127" t="s">
        <v>620</v>
      </c>
      <c r="AA12" s="188" t="s">
        <v>2597</v>
      </c>
      <c r="AB12" s="130">
        <v>1500</v>
      </c>
      <c r="AC12" s="163"/>
      <c r="AD12" s="133">
        <f>SUMIF(C9:Y9,D9,C21:Y21)</f>
        <v>25200</v>
      </c>
    </row>
    <row r="13" spans="1:32" ht="16.5" customHeight="1">
      <c r="B13" s="164" t="s">
        <v>590</v>
      </c>
      <c r="C13" s="200" t="s">
        <v>591</v>
      </c>
      <c r="D13" s="190">
        <v>1150</v>
      </c>
      <c r="E13" s="163"/>
      <c r="F13" s="136" t="s">
        <v>596</v>
      </c>
      <c r="G13" s="188" t="s">
        <v>597</v>
      </c>
      <c r="H13" s="190">
        <v>1850</v>
      </c>
      <c r="I13" s="163"/>
      <c r="J13" s="136"/>
      <c r="K13" s="132"/>
      <c r="L13" s="135"/>
      <c r="M13" s="131"/>
      <c r="N13" s="136" t="s">
        <v>608</v>
      </c>
      <c r="O13" s="188" t="s">
        <v>609</v>
      </c>
      <c r="P13" s="190">
        <v>2400</v>
      </c>
      <c r="Q13" s="163"/>
      <c r="R13" s="132" t="s">
        <v>614</v>
      </c>
      <c r="S13" s="192" t="s">
        <v>2598</v>
      </c>
      <c r="T13" s="135">
        <v>100</v>
      </c>
      <c r="U13" s="163"/>
      <c r="V13" s="136"/>
      <c r="W13" s="127"/>
      <c r="X13" s="135"/>
      <c r="Y13" s="131"/>
      <c r="Z13" s="136" t="s">
        <v>621</v>
      </c>
      <c r="AA13" s="188" t="s">
        <v>2598</v>
      </c>
      <c r="AB13" s="135">
        <v>1500</v>
      </c>
      <c r="AC13" s="163"/>
      <c r="AD13" s="133"/>
    </row>
    <row r="14" spans="1:32" ht="16.5" customHeight="1">
      <c r="B14" s="129" t="s">
        <v>149</v>
      </c>
      <c r="C14" s="132"/>
      <c r="D14" s="135"/>
      <c r="E14" s="131"/>
      <c r="F14" s="136" t="s">
        <v>598</v>
      </c>
      <c r="G14" s="188" t="s">
        <v>599</v>
      </c>
      <c r="H14" s="190">
        <v>2750</v>
      </c>
      <c r="I14" s="163"/>
      <c r="J14" s="136"/>
      <c r="K14" s="132"/>
      <c r="L14" s="135"/>
      <c r="M14" s="131"/>
      <c r="N14" s="136" t="s">
        <v>610</v>
      </c>
      <c r="O14" s="188" t="s">
        <v>611</v>
      </c>
      <c r="P14" s="190">
        <v>900</v>
      </c>
      <c r="Q14" s="163"/>
      <c r="R14" s="132" t="s">
        <v>615</v>
      </c>
      <c r="S14" s="204" t="s">
        <v>2605</v>
      </c>
      <c r="T14" s="135">
        <v>500</v>
      </c>
      <c r="U14" s="163"/>
      <c r="V14" s="136"/>
      <c r="W14" s="132"/>
      <c r="X14" s="135"/>
      <c r="Y14" s="131"/>
      <c r="Z14" s="136" t="s">
        <v>622</v>
      </c>
      <c r="AA14" s="202" t="s">
        <v>2609</v>
      </c>
      <c r="AB14" s="135">
        <v>3200</v>
      </c>
      <c r="AC14" s="163"/>
      <c r="AD14" s="133" t="s">
        <v>200</v>
      </c>
    </row>
    <row r="15" spans="1:32" ht="16.5" customHeight="1">
      <c r="B15" s="137"/>
      <c r="C15" s="132"/>
      <c r="D15" s="135"/>
      <c r="E15" s="131"/>
      <c r="F15" s="136"/>
      <c r="G15" s="132"/>
      <c r="H15" s="135"/>
      <c r="I15" s="131"/>
      <c r="J15" s="136"/>
      <c r="K15" s="132"/>
      <c r="L15" s="135"/>
      <c r="M15" s="131"/>
      <c r="N15" s="136"/>
      <c r="O15" s="132"/>
      <c r="P15" s="135"/>
      <c r="Q15" s="131"/>
      <c r="R15" s="132" t="s">
        <v>616</v>
      </c>
      <c r="S15" s="204" t="s">
        <v>2606</v>
      </c>
      <c r="T15" s="135">
        <v>400</v>
      </c>
      <c r="U15" s="163"/>
      <c r="V15" s="136"/>
      <c r="W15" s="132"/>
      <c r="X15" s="135"/>
      <c r="Y15" s="131"/>
      <c r="Z15" s="136" t="s">
        <v>623</v>
      </c>
      <c r="AA15" s="202" t="s">
        <v>2606</v>
      </c>
      <c r="AB15" s="135">
        <v>3000</v>
      </c>
      <c r="AC15" s="163"/>
      <c r="AD15" s="170">
        <f>SUMIF(C9:Y9,E9,C21:Y21)</f>
        <v>0</v>
      </c>
    </row>
    <row r="16" spans="1:32" ht="16.5" customHeight="1">
      <c r="B16" s="129"/>
      <c r="C16" s="132"/>
      <c r="D16" s="135"/>
      <c r="E16" s="131"/>
      <c r="F16" s="136"/>
      <c r="G16" s="132"/>
      <c r="H16" s="135"/>
      <c r="I16" s="131"/>
      <c r="J16" s="132"/>
      <c r="K16" s="132"/>
      <c r="L16" s="135"/>
      <c r="M16" s="131"/>
      <c r="N16" s="136"/>
      <c r="O16" s="132"/>
      <c r="P16" s="135"/>
      <c r="Q16" s="131"/>
      <c r="R16" s="138" t="s">
        <v>617</v>
      </c>
      <c r="S16" s="192" t="s">
        <v>2607</v>
      </c>
      <c r="T16" s="135">
        <v>150</v>
      </c>
      <c r="U16" s="163"/>
      <c r="V16" s="132"/>
      <c r="W16" s="132"/>
      <c r="X16" s="135"/>
      <c r="Y16" s="131"/>
      <c r="Z16" s="132" t="s">
        <v>624</v>
      </c>
      <c r="AA16" s="188" t="s">
        <v>2607</v>
      </c>
      <c r="AB16" s="135">
        <v>500</v>
      </c>
      <c r="AC16" s="163"/>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t="s">
        <v>618</v>
      </c>
      <c r="S17" s="192" t="s">
        <v>2608</v>
      </c>
      <c r="T17" s="135">
        <v>100</v>
      </c>
      <c r="U17" s="163"/>
      <c r="V17" s="136"/>
      <c r="W17" s="132"/>
      <c r="X17" s="135"/>
      <c r="Y17" s="131"/>
      <c r="Z17" s="136" t="s">
        <v>625</v>
      </c>
      <c r="AA17" s="188" t="s">
        <v>2608</v>
      </c>
      <c r="AB17" s="135">
        <v>2000</v>
      </c>
      <c r="AC17" s="163"/>
      <c r="AD17" s="170">
        <f>AC21</f>
        <v>0</v>
      </c>
      <c r="AF17" s="141"/>
    </row>
    <row r="18" spans="2:32" ht="16.5" customHeight="1">
      <c r="B18" s="129"/>
      <c r="C18" s="132"/>
      <c r="D18" s="135"/>
      <c r="E18" s="131"/>
      <c r="F18" s="136"/>
      <c r="G18" s="132"/>
      <c r="H18" s="135"/>
      <c r="I18" s="131"/>
      <c r="J18" s="132"/>
      <c r="K18" s="132"/>
      <c r="L18" s="135"/>
      <c r="M18" s="131"/>
      <c r="N18" s="132"/>
      <c r="O18" s="132"/>
      <c r="P18" s="135"/>
      <c r="Q18" s="131"/>
      <c r="R18" s="132"/>
      <c r="S18" s="132"/>
      <c r="T18" s="135"/>
      <c r="U18" s="131"/>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c r="S19" s="136"/>
      <c r="T19" s="143"/>
      <c r="U19" s="131"/>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c r="S20" s="136"/>
      <c r="T20" s="143"/>
      <c r="U20" s="131"/>
      <c r="V20" s="136"/>
      <c r="W20" s="136"/>
      <c r="X20" s="143"/>
      <c r="Y20" s="131"/>
      <c r="Z20" s="136"/>
      <c r="AA20" s="136"/>
      <c r="AB20" s="143"/>
      <c r="AC20" s="131"/>
      <c r="AD20" s="133"/>
      <c r="AF20" s="142"/>
    </row>
    <row r="21" spans="2:32" ht="16.5" customHeight="1">
      <c r="B21" s="134"/>
      <c r="C21" s="136" t="s">
        <v>59</v>
      </c>
      <c r="D21" s="143">
        <f>SUM(D11:D20)</f>
        <v>3550</v>
      </c>
      <c r="E21" s="165">
        <f>SUM(E11:E20)</f>
        <v>0</v>
      </c>
      <c r="F21" s="136"/>
      <c r="G21" s="136"/>
      <c r="H21" s="143">
        <f>SUM(H11:H20)</f>
        <v>11250</v>
      </c>
      <c r="I21" s="165">
        <f>SUM(I11:I20)</f>
        <v>0</v>
      </c>
      <c r="J21" s="136"/>
      <c r="K21" s="136"/>
      <c r="L21" s="143">
        <f>SUM(L11:L20)</f>
        <v>4400</v>
      </c>
      <c r="M21" s="165">
        <f>SUM(M11:M20)</f>
        <v>0</v>
      </c>
      <c r="N21" s="136"/>
      <c r="O21" s="136"/>
      <c r="P21" s="143">
        <f>SUM(P11:P20)</f>
        <v>4600</v>
      </c>
      <c r="Q21" s="165">
        <f>SUM(Q11:Q20)</f>
        <v>0</v>
      </c>
      <c r="R21" s="136"/>
      <c r="S21" s="136"/>
      <c r="T21" s="143">
        <f>SUM(T11:T20)</f>
        <v>1400</v>
      </c>
      <c r="U21" s="165">
        <f>SUM(U11:U20)</f>
        <v>0</v>
      </c>
      <c r="V21" s="136"/>
      <c r="W21" s="136"/>
      <c r="X21" s="143">
        <f>SUM(X11:X20)</f>
        <v>0</v>
      </c>
      <c r="Y21" s="165">
        <f>SUM(Y11:Y20)</f>
        <v>0</v>
      </c>
      <c r="Z21" s="136"/>
      <c r="AA21" s="136"/>
      <c r="AB21" s="143">
        <f>SUM(AB11:AB20)</f>
        <v>12700</v>
      </c>
      <c r="AC21" s="165">
        <f>SUM(AC11:AC20)</f>
        <v>0</v>
      </c>
      <c r="AD21" s="133"/>
      <c r="AF21" s="142"/>
    </row>
    <row r="22" spans="2:32" s="183" customFormat="1" ht="16.5" customHeight="1">
      <c r="B22" s="195"/>
      <c r="C22" s="196" t="s">
        <v>626</v>
      </c>
      <c r="D22" s="169"/>
      <c r="E22" s="169"/>
      <c r="F22" s="197"/>
      <c r="G22" s="197"/>
      <c r="H22" s="169"/>
      <c r="I22" s="169"/>
      <c r="J22" s="197"/>
      <c r="K22" s="197"/>
      <c r="L22" s="169"/>
      <c r="M22" s="169"/>
      <c r="N22" s="197"/>
      <c r="O22" s="197"/>
      <c r="P22" s="169"/>
      <c r="Q22" s="169"/>
      <c r="R22" s="197"/>
      <c r="S22" s="197"/>
      <c r="T22" s="169"/>
      <c r="U22" s="169"/>
      <c r="V22" s="197"/>
      <c r="W22" s="197"/>
      <c r="X22" s="169"/>
      <c r="Y22" s="169"/>
      <c r="Z22" s="197"/>
      <c r="AA22" s="197"/>
      <c r="AB22" s="169"/>
      <c r="AC22" s="169"/>
      <c r="AD22" s="198"/>
      <c r="AF22" s="142"/>
    </row>
    <row r="23" spans="2:32" ht="16.5" customHeight="1">
      <c r="B23" s="164" t="s">
        <v>627</v>
      </c>
      <c r="C23" s="186" t="s">
        <v>628</v>
      </c>
      <c r="D23" s="194">
        <v>1000</v>
      </c>
      <c r="E23" s="172"/>
      <c r="F23" s="166" t="s">
        <v>629</v>
      </c>
      <c r="G23" s="187" t="s">
        <v>630</v>
      </c>
      <c r="H23" s="194">
        <v>2800</v>
      </c>
      <c r="I23" s="172"/>
      <c r="J23" s="166" t="s">
        <v>633</v>
      </c>
      <c r="K23" s="187" t="s">
        <v>632</v>
      </c>
      <c r="L23" s="194">
        <v>2100</v>
      </c>
      <c r="M23" s="172"/>
      <c r="N23" s="166" t="s">
        <v>636</v>
      </c>
      <c r="O23" s="187" t="s">
        <v>637</v>
      </c>
      <c r="P23" s="124">
        <v>1650</v>
      </c>
      <c r="Q23" s="172"/>
      <c r="R23" s="166" t="s">
        <v>639</v>
      </c>
      <c r="S23" s="187" t="s">
        <v>2610</v>
      </c>
      <c r="T23" s="167">
        <v>650</v>
      </c>
      <c r="U23" s="172"/>
      <c r="V23" s="166"/>
      <c r="W23" s="166"/>
      <c r="X23" s="167"/>
      <c r="Y23" s="168"/>
      <c r="Z23" s="166" t="s">
        <v>642</v>
      </c>
      <c r="AA23" s="187" t="s">
        <v>2600</v>
      </c>
      <c r="AB23" s="167">
        <v>1500</v>
      </c>
      <c r="AC23" s="172"/>
      <c r="AD23" s="133" t="s">
        <v>197</v>
      </c>
      <c r="AF23" s="142"/>
    </row>
    <row r="24" spans="2:32" ht="16.5" customHeight="1">
      <c r="B24" s="134"/>
      <c r="C24" s="136"/>
      <c r="D24" s="143"/>
      <c r="E24" s="131"/>
      <c r="F24" s="136" t="s">
        <v>631</v>
      </c>
      <c r="G24" s="188" t="s">
        <v>632</v>
      </c>
      <c r="H24" s="190">
        <v>2900</v>
      </c>
      <c r="I24" s="163"/>
      <c r="J24" s="136" t="s">
        <v>634</v>
      </c>
      <c r="K24" s="188" t="s">
        <v>635</v>
      </c>
      <c r="L24" s="190">
        <v>950</v>
      </c>
      <c r="M24" s="163"/>
      <c r="N24" s="136" t="s">
        <v>638</v>
      </c>
      <c r="O24" s="188" t="s">
        <v>632</v>
      </c>
      <c r="P24" s="190">
        <v>1850</v>
      </c>
      <c r="Q24" s="163"/>
      <c r="R24" s="136" t="s">
        <v>640</v>
      </c>
      <c r="S24" s="188" t="s">
        <v>2611</v>
      </c>
      <c r="T24" s="143">
        <v>750</v>
      </c>
      <c r="U24" s="163"/>
      <c r="V24" s="136"/>
      <c r="W24" s="136"/>
      <c r="X24" s="143"/>
      <c r="Y24" s="131"/>
      <c r="Z24" s="136" t="s">
        <v>643</v>
      </c>
      <c r="AA24" s="188" t="s">
        <v>2610</v>
      </c>
      <c r="AB24" s="143">
        <v>2700</v>
      </c>
      <c r="AC24" s="163"/>
      <c r="AD24" s="133">
        <f>SUMIF(C9:Y9,D9,C29:Y29)</f>
        <v>14700</v>
      </c>
      <c r="AF24" s="142"/>
    </row>
    <row r="25" spans="2:32" ht="16.5" customHeight="1">
      <c r="B25" s="134"/>
      <c r="C25" s="136"/>
      <c r="D25" s="143"/>
      <c r="E25" s="131"/>
      <c r="F25" s="136"/>
      <c r="G25" s="136"/>
      <c r="H25" s="143"/>
      <c r="I25" s="131"/>
      <c r="J25" s="136"/>
      <c r="K25" s="136"/>
      <c r="L25" s="143"/>
      <c r="M25" s="131"/>
      <c r="N25" s="136"/>
      <c r="O25" s="136"/>
      <c r="P25" s="143"/>
      <c r="Q25" s="131"/>
      <c r="R25" s="136" t="s">
        <v>641</v>
      </c>
      <c r="S25" s="188" t="s">
        <v>2618</v>
      </c>
      <c r="T25" s="143">
        <v>50</v>
      </c>
      <c r="U25" s="163"/>
      <c r="V25" s="136"/>
      <c r="W25" s="136"/>
      <c r="X25" s="143"/>
      <c r="Y25" s="131"/>
      <c r="Z25" s="136" t="s">
        <v>644</v>
      </c>
      <c r="AA25" s="188" t="s">
        <v>2611</v>
      </c>
      <c r="AB25" s="143">
        <v>3000</v>
      </c>
      <c r="AC25" s="163"/>
      <c r="AD25" s="133"/>
      <c r="AF25" s="142"/>
    </row>
    <row r="26" spans="2:32" ht="16.5" customHeight="1">
      <c r="B26" s="134"/>
      <c r="C26" s="136"/>
      <c r="D26" s="143"/>
      <c r="E26" s="131"/>
      <c r="F26" s="136"/>
      <c r="G26" s="136"/>
      <c r="H26" s="143"/>
      <c r="I26" s="131"/>
      <c r="J26" s="136"/>
      <c r="K26" s="136"/>
      <c r="L26" s="143"/>
      <c r="M26" s="131"/>
      <c r="N26" s="136"/>
      <c r="O26" s="136"/>
      <c r="P26" s="143"/>
      <c r="Q26" s="131"/>
      <c r="R26" s="136"/>
      <c r="S26" s="136"/>
      <c r="T26" s="143"/>
      <c r="U26" s="131"/>
      <c r="V26" s="136"/>
      <c r="W26" s="136"/>
      <c r="X26" s="143"/>
      <c r="Y26" s="131"/>
      <c r="Z26" s="136"/>
      <c r="AA26" s="136"/>
      <c r="AB26" s="143"/>
      <c r="AC26" s="131"/>
      <c r="AD26" s="133" t="s">
        <v>199</v>
      </c>
      <c r="AF26" s="142"/>
    </row>
    <row r="27" spans="2:32" ht="16.5" customHeight="1">
      <c r="B27" s="134"/>
      <c r="C27" s="136"/>
      <c r="D27" s="143"/>
      <c r="E27" s="131"/>
      <c r="F27" s="136"/>
      <c r="G27" s="136"/>
      <c r="H27" s="143"/>
      <c r="I27" s="131"/>
      <c r="J27" s="136"/>
      <c r="K27" s="136"/>
      <c r="L27" s="143"/>
      <c r="M27" s="131"/>
      <c r="N27" s="136"/>
      <c r="O27" s="136"/>
      <c r="P27" s="143"/>
      <c r="Q27" s="131"/>
      <c r="R27" s="136"/>
      <c r="S27" s="136"/>
      <c r="T27" s="143"/>
      <c r="U27" s="131"/>
      <c r="V27" s="136"/>
      <c r="W27" s="136"/>
      <c r="X27" s="143"/>
      <c r="Y27" s="131"/>
      <c r="Z27" s="136"/>
      <c r="AA27" s="136"/>
      <c r="AB27" s="143"/>
      <c r="AC27" s="131"/>
      <c r="AD27" s="170">
        <f>SUMIF(C9:Y9,E9,C29:Y29)</f>
        <v>0</v>
      </c>
    </row>
    <row r="28" spans="2:32" ht="16.5" customHeight="1">
      <c r="B28" s="134"/>
      <c r="C28" s="136"/>
      <c r="D28" s="143"/>
      <c r="E28" s="131"/>
      <c r="F28" s="136"/>
      <c r="G28" s="136"/>
      <c r="H28" s="143"/>
      <c r="I28" s="131"/>
      <c r="J28" s="136"/>
      <c r="K28" s="136"/>
      <c r="L28" s="143"/>
      <c r="M28" s="131"/>
      <c r="N28" s="136"/>
      <c r="O28" s="136"/>
      <c r="P28" s="143"/>
      <c r="Q28" s="131"/>
      <c r="R28" s="136"/>
      <c r="S28" s="136"/>
      <c r="T28" s="143"/>
      <c r="U28" s="131"/>
      <c r="V28" s="136"/>
      <c r="W28" s="136"/>
      <c r="X28" s="143"/>
      <c r="Y28" s="131"/>
      <c r="Z28" s="136"/>
      <c r="AA28" s="136"/>
      <c r="AB28" s="143"/>
      <c r="AC28" s="131"/>
      <c r="AD28" s="171" t="s">
        <v>2502</v>
      </c>
    </row>
    <row r="29" spans="2:32" ht="16.5" customHeight="1">
      <c r="B29" s="144"/>
      <c r="C29" s="136" t="s">
        <v>59</v>
      </c>
      <c r="D29" s="143">
        <f>SUM(D23:D28)</f>
        <v>1000</v>
      </c>
      <c r="E29" s="165">
        <f>SUM(E23:E28)</f>
        <v>0</v>
      </c>
      <c r="F29" s="136"/>
      <c r="G29" s="136"/>
      <c r="H29" s="143">
        <f>SUM(H23:H28)</f>
        <v>5700</v>
      </c>
      <c r="I29" s="165">
        <f>SUM(I23:I28)</f>
        <v>0</v>
      </c>
      <c r="J29" s="136"/>
      <c r="K29" s="136"/>
      <c r="L29" s="143">
        <f>SUM(L23:L28)</f>
        <v>3050</v>
      </c>
      <c r="M29" s="165">
        <f>SUM(M23:M28)</f>
        <v>0</v>
      </c>
      <c r="N29" s="136"/>
      <c r="O29" s="136"/>
      <c r="P29" s="143">
        <f>SUM(P23:P28)</f>
        <v>3500</v>
      </c>
      <c r="Q29" s="165">
        <f>SUM(Q23:Q28)</f>
        <v>0</v>
      </c>
      <c r="R29" s="136"/>
      <c r="S29" s="136"/>
      <c r="T29" s="143">
        <f>SUM(T23:T28)</f>
        <v>1450</v>
      </c>
      <c r="U29" s="165">
        <f>SUM(U23:U28)</f>
        <v>0</v>
      </c>
      <c r="V29" s="136"/>
      <c r="W29" s="136"/>
      <c r="X29" s="143">
        <f>SUM(X23:X28)</f>
        <v>0</v>
      </c>
      <c r="Y29" s="165">
        <f>SUM(Y23:Y28)</f>
        <v>0</v>
      </c>
      <c r="Z29" s="136"/>
      <c r="AA29" s="136"/>
      <c r="AB29" s="143">
        <f>SUM(AB23:AB28)</f>
        <v>7200</v>
      </c>
      <c r="AC29" s="165">
        <f>SUM(AC23:AC28)</f>
        <v>0</v>
      </c>
      <c r="AD29" s="170">
        <f>AC29</f>
        <v>0</v>
      </c>
    </row>
    <row r="30" spans="2:32" s="183" customFormat="1" ht="16.5" customHeight="1">
      <c r="B30" s="121"/>
      <c r="C30" s="196" t="s">
        <v>645</v>
      </c>
      <c r="D30" s="169"/>
      <c r="E30" s="169"/>
      <c r="F30" s="197"/>
      <c r="G30" s="197"/>
      <c r="H30" s="169"/>
      <c r="I30" s="169"/>
      <c r="J30" s="197"/>
      <c r="K30" s="197"/>
      <c r="L30" s="169"/>
      <c r="M30" s="169"/>
      <c r="N30" s="197"/>
      <c r="O30" s="197"/>
      <c r="P30" s="169"/>
      <c r="Q30" s="169"/>
      <c r="R30" s="197"/>
      <c r="S30" s="197"/>
      <c r="T30" s="169"/>
      <c r="U30" s="169"/>
      <c r="V30" s="197"/>
      <c r="W30" s="197"/>
      <c r="X30" s="169"/>
      <c r="Y30" s="169"/>
      <c r="Z30" s="197"/>
      <c r="AA30" s="197"/>
      <c r="AB30" s="169"/>
      <c r="AC30" s="169"/>
      <c r="AD30" s="198"/>
    </row>
    <row r="31" spans="2:32" ht="16.5" customHeight="1">
      <c r="B31" s="175" t="s">
        <v>646</v>
      </c>
      <c r="C31" s="186" t="s">
        <v>647</v>
      </c>
      <c r="D31" s="194">
        <v>3300</v>
      </c>
      <c r="E31" s="172"/>
      <c r="F31" s="166" t="s">
        <v>650</v>
      </c>
      <c r="G31" s="187" t="s">
        <v>651</v>
      </c>
      <c r="H31" s="124">
        <v>1500</v>
      </c>
      <c r="I31" s="172"/>
      <c r="J31" s="166" t="s">
        <v>656</v>
      </c>
      <c r="K31" s="187" t="s">
        <v>657</v>
      </c>
      <c r="L31" s="194">
        <v>1150</v>
      </c>
      <c r="M31" s="172"/>
      <c r="N31" s="166" t="s">
        <v>665</v>
      </c>
      <c r="O31" s="187" t="s">
        <v>666</v>
      </c>
      <c r="P31" s="194">
        <v>1850</v>
      </c>
      <c r="Q31" s="172"/>
      <c r="R31" s="166" t="s">
        <v>671</v>
      </c>
      <c r="S31" s="187" t="s">
        <v>2601</v>
      </c>
      <c r="T31" s="167">
        <v>400</v>
      </c>
      <c r="U31" s="172"/>
      <c r="V31" s="166"/>
      <c r="W31" s="166"/>
      <c r="X31" s="167"/>
      <c r="Y31" s="168"/>
      <c r="Z31" s="166" t="s">
        <v>675</v>
      </c>
      <c r="AA31" s="187" t="s">
        <v>2601</v>
      </c>
      <c r="AB31" s="167">
        <v>1650</v>
      </c>
      <c r="AC31" s="172"/>
      <c r="AD31" s="133" t="s">
        <v>197</v>
      </c>
      <c r="AF31" s="145"/>
    </row>
    <row r="32" spans="2:32" ht="16.5" customHeight="1">
      <c r="B32" s="174" t="s">
        <v>648</v>
      </c>
      <c r="C32" s="200" t="s">
        <v>649</v>
      </c>
      <c r="D32" s="135">
        <v>3000</v>
      </c>
      <c r="E32" s="163"/>
      <c r="F32" s="136" t="s">
        <v>652</v>
      </c>
      <c r="G32" s="188" t="s">
        <v>653</v>
      </c>
      <c r="H32" s="135">
        <v>2900</v>
      </c>
      <c r="I32" s="163"/>
      <c r="J32" s="136" t="s">
        <v>658</v>
      </c>
      <c r="K32" s="188" t="s">
        <v>655</v>
      </c>
      <c r="L32" s="190">
        <v>2100</v>
      </c>
      <c r="M32" s="163"/>
      <c r="N32" s="136" t="s">
        <v>667</v>
      </c>
      <c r="O32" s="188" t="s">
        <v>668</v>
      </c>
      <c r="P32" s="190">
        <v>1450</v>
      </c>
      <c r="Q32" s="163"/>
      <c r="R32" s="136" t="s">
        <v>672</v>
      </c>
      <c r="S32" s="202" t="s">
        <v>2612</v>
      </c>
      <c r="T32" s="143">
        <v>150</v>
      </c>
      <c r="U32" s="163"/>
      <c r="V32" s="136"/>
      <c r="W32" s="136"/>
      <c r="X32" s="143"/>
      <c r="Y32" s="131"/>
      <c r="Z32" s="136" t="s">
        <v>676</v>
      </c>
      <c r="AA32" s="188" t="s">
        <v>2602</v>
      </c>
      <c r="AB32" s="143">
        <v>1500</v>
      </c>
      <c r="AC32" s="163"/>
      <c r="AD32" s="133">
        <f>SUMIF(C9:Y9,D9,C39:Y39)</f>
        <v>30950</v>
      </c>
    </row>
    <row r="33" spans="2:35" ht="16.5" customHeight="1">
      <c r="B33" s="129"/>
      <c r="C33" s="136"/>
      <c r="D33" s="143"/>
      <c r="E33" s="131"/>
      <c r="F33" s="136" t="s">
        <v>654</v>
      </c>
      <c r="G33" s="188" t="s">
        <v>655</v>
      </c>
      <c r="H33" s="190">
        <v>4900</v>
      </c>
      <c r="I33" s="163"/>
      <c r="J33" s="136" t="s">
        <v>659</v>
      </c>
      <c r="K33" s="188" t="s">
        <v>660</v>
      </c>
      <c r="L33" s="190">
        <v>1050</v>
      </c>
      <c r="M33" s="163"/>
      <c r="N33" s="136" t="s">
        <v>669</v>
      </c>
      <c r="O33" s="188" t="s">
        <v>660</v>
      </c>
      <c r="P33" s="190">
        <v>1750</v>
      </c>
      <c r="Q33" s="163"/>
      <c r="R33" s="136" t="s">
        <v>673</v>
      </c>
      <c r="S33" s="188" t="s">
        <v>2613</v>
      </c>
      <c r="T33" s="143">
        <v>1100</v>
      </c>
      <c r="U33" s="163"/>
      <c r="V33" s="136"/>
      <c r="W33" s="136"/>
      <c r="X33" s="143"/>
      <c r="Y33" s="131"/>
      <c r="Z33" s="136" t="s">
        <v>677</v>
      </c>
      <c r="AA33" s="188" t="s">
        <v>2614</v>
      </c>
      <c r="AB33" s="143">
        <v>1500</v>
      </c>
      <c r="AC33" s="163"/>
      <c r="AD33" s="133"/>
    </row>
    <row r="34" spans="2:35" ht="16.5" customHeight="1">
      <c r="B34" s="129"/>
      <c r="C34" s="136"/>
      <c r="D34" s="143"/>
      <c r="E34" s="131"/>
      <c r="F34" s="136"/>
      <c r="G34" s="136"/>
      <c r="H34" s="143"/>
      <c r="I34" s="131"/>
      <c r="J34" s="136" t="s">
        <v>661</v>
      </c>
      <c r="K34" s="188" t="s">
        <v>662</v>
      </c>
      <c r="L34" s="190">
        <v>1800</v>
      </c>
      <c r="M34" s="163"/>
      <c r="N34" s="136" t="s">
        <v>670</v>
      </c>
      <c r="O34" s="188" t="s">
        <v>662</v>
      </c>
      <c r="P34" s="190">
        <v>900</v>
      </c>
      <c r="Q34" s="163"/>
      <c r="R34" s="136" t="s">
        <v>674</v>
      </c>
      <c r="S34" s="188" t="s">
        <v>2619</v>
      </c>
      <c r="T34" s="143">
        <v>50</v>
      </c>
      <c r="U34" s="163"/>
      <c r="V34" s="136"/>
      <c r="W34" s="136"/>
      <c r="X34" s="143"/>
      <c r="Y34" s="131"/>
      <c r="Z34" s="136" t="s">
        <v>678</v>
      </c>
      <c r="AA34" s="202" t="s">
        <v>2612</v>
      </c>
      <c r="AB34" s="143">
        <v>1900</v>
      </c>
      <c r="AC34" s="163"/>
      <c r="AD34" s="133" t="s">
        <v>199</v>
      </c>
    </row>
    <row r="35" spans="2:35" ht="16.5" customHeight="1">
      <c r="B35" s="129"/>
      <c r="C35" s="136"/>
      <c r="D35" s="143"/>
      <c r="E35" s="131"/>
      <c r="F35" s="136"/>
      <c r="G35" s="136"/>
      <c r="H35" s="143"/>
      <c r="I35" s="131"/>
      <c r="J35" s="136" t="s">
        <v>663</v>
      </c>
      <c r="K35" s="188" t="s">
        <v>664</v>
      </c>
      <c r="L35" s="190">
        <v>1600</v>
      </c>
      <c r="M35" s="163"/>
      <c r="N35" s="136"/>
      <c r="O35" s="136"/>
      <c r="P35" s="143"/>
      <c r="Q35" s="131"/>
      <c r="R35" s="136"/>
      <c r="S35" s="136"/>
      <c r="T35" s="143"/>
      <c r="U35" s="131"/>
      <c r="V35" s="136"/>
      <c r="W35" s="136"/>
      <c r="X35" s="143"/>
      <c r="Y35" s="131"/>
      <c r="Z35" s="136" t="s">
        <v>679</v>
      </c>
      <c r="AA35" s="188" t="s">
        <v>2613</v>
      </c>
      <c r="AB35" s="143">
        <v>4000</v>
      </c>
      <c r="AC35" s="163"/>
      <c r="AD35" s="170">
        <f>SUMIF(C9:Y9,E9,C39:Y39)</f>
        <v>0</v>
      </c>
    </row>
    <row r="36" spans="2:35" ht="16.5" customHeight="1">
      <c r="B36" s="134"/>
      <c r="C36" s="136"/>
      <c r="D36" s="143"/>
      <c r="E36" s="131"/>
      <c r="F36" s="136"/>
      <c r="G36" s="136"/>
      <c r="H36" s="143"/>
      <c r="I36" s="131"/>
      <c r="J36" s="136"/>
      <c r="K36" s="136"/>
      <c r="L36" s="143"/>
      <c r="M36" s="131"/>
      <c r="N36" s="136"/>
      <c r="O36" s="136"/>
      <c r="P36" s="143"/>
      <c r="Q36" s="131"/>
      <c r="R36" s="136"/>
      <c r="S36" s="136"/>
      <c r="T36" s="143"/>
      <c r="U36" s="131"/>
      <c r="V36" s="136"/>
      <c r="W36" s="136"/>
      <c r="X36" s="143"/>
      <c r="Y36" s="131"/>
      <c r="Z36" s="136"/>
      <c r="AA36" s="136"/>
      <c r="AB36" s="143"/>
      <c r="AC36" s="131"/>
      <c r="AD36" s="171" t="s">
        <v>2502</v>
      </c>
    </row>
    <row r="37" spans="2:35" ht="16.5" customHeight="1">
      <c r="B37" s="134"/>
      <c r="C37" s="136"/>
      <c r="D37" s="143"/>
      <c r="E37" s="131"/>
      <c r="F37" s="136"/>
      <c r="G37" s="136"/>
      <c r="H37" s="143"/>
      <c r="I37" s="131"/>
      <c r="J37" s="136"/>
      <c r="K37" s="136"/>
      <c r="L37" s="143"/>
      <c r="M37" s="131"/>
      <c r="N37" s="136"/>
      <c r="O37" s="136"/>
      <c r="P37" s="143"/>
      <c r="Q37" s="131"/>
      <c r="R37" s="136"/>
      <c r="S37" s="136"/>
      <c r="T37" s="143"/>
      <c r="U37" s="131"/>
      <c r="V37" s="136"/>
      <c r="W37" s="136"/>
      <c r="X37" s="143"/>
      <c r="Y37" s="131"/>
      <c r="Z37" s="136"/>
      <c r="AA37" s="136"/>
      <c r="AB37" s="143"/>
      <c r="AC37" s="131"/>
      <c r="AD37" s="170">
        <f>AC39</f>
        <v>0</v>
      </c>
    </row>
    <row r="38" spans="2:35" ht="16.5" customHeight="1">
      <c r="B38" s="134"/>
      <c r="C38" s="136"/>
      <c r="D38" s="143"/>
      <c r="E38" s="131"/>
      <c r="F38" s="136"/>
      <c r="G38" s="136"/>
      <c r="H38" s="143"/>
      <c r="I38" s="131"/>
      <c r="J38" s="136"/>
      <c r="K38" s="136"/>
      <c r="L38" s="143"/>
      <c r="M38" s="131"/>
      <c r="N38" s="136"/>
      <c r="O38" s="136"/>
      <c r="P38" s="143"/>
      <c r="Q38" s="131"/>
      <c r="R38" s="136"/>
      <c r="S38" s="136"/>
      <c r="T38" s="143"/>
      <c r="U38" s="131"/>
      <c r="V38" s="136"/>
      <c r="W38" s="136"/>
      <c r="X38" s="143"/>
      <c r="Y38" s="131"/>
      <c r="Z38" s="136"/>
      <c r="AA38" s="136"/>
      <c r="AB38" s="143"/>
      <c r="AC38" s="131"/>
      <c r="AD38" s="133"/>
    </row>
    <row r="39" spans="2:35" ht="16.5" customHeight="1">
      <c r="B39" s="134"/>
      <c r="C39" s="136" t="s">
        <v>59</v>
      </c>
      <c r="D39" s="143">
        <f>SUM(D31:D38)</f>
        <v>6300</v>
      </c>
      <c r="E39" s="165">
        <f>SUM(E31:E38)</f>
        <v>0</v>
      </c>
      <c r="F39" s="136"/>
      <c r="G39" s="136"/>
      <c r="H39" s="143">
        <f>SUM(H31:H38)</f>
        <v>9300</v>
      </c>
      <c r="I39" s="165">
        <f>SUM(I31:I38)</f>
        <v>0</v>
      </c>
      <c r="J39" s="136"/>
      <c r="K39" s="136"/>
      <c r="L39" s="143">
        <f>SUM(L31:L38)</f>
        <v>7700</v>
      </c>
      <c r="M39" s="165">
        <f>SUM(M31:M38)</f>
        <v>0</v>
      </c>
      <c r="N39" s="136"/>
      <c r="O39" s="136"/>
      <c r="P39" s="143">
        <f>SUM(P31:P38)</f>
        <v>5950</v>
      </c>
      <c r="Q39" s="165">
        <f>SUM(Q31:Q38)</f>
        <v>0</v>
      </c>
      <c r="R39" s="136"/>
      <c r="S39" s="136"/>
      <c r="T39" s="143">
        <f>SUM(T31:T38)</f>
        <v>1700</v>
      </c>
      <c r="U39" s="165">
        <f>SUM(U31:U38)</f>
        <v>0</v>
      </c>
      <c r="V39" s="136"/>
      <c r="W39" s="136"/>
      <c r="X39" s="143">
        <f>SUM(X31:X38)</f>
        <v>0</v>
      </c>
      <c r="Y39" s="165">
        <f>SUM(Y31:Y38)</f>
        <v>0</v>
      </c>
      <c r="Z39" s="136"/>
      <c r="AA39" s="136"/>
      <c r="AB39" s="143">
        <f>SUM(AB31:AB38)</f>
        <v>10550</v>
      </c>
      <c r="AC39" s="165">
        <f>SUM(AC31:AC38)</f>
        <v>0</v>
      </c>
      <c r="AD39" s="133"/>
    </row>
    <row r="40" spans="2:35" s="183" customFormat="1" ht="16.5" customHeight="1">
      <c r="B40" s="203"/>
      <c r="C40" s="196" t="s">
        <v>680</v>
      </c>
      <c r="D40" s="169"/>
      <c r="E40" s="169"/>
      <c r="F40" s="197"/>
      <c r="G40" s="197"/>
      <c r="H40" s="169"/>
      <c r="I40" s="169"/>
      <c r="J40" s="197"/>
      <c r="K40" s="197"/>
      <c r="L40" s="169"/>
      <c r="M40" s="169"/>
      <c r="N40" s="197"/>
      <c r="O40" s="197"/>
      <c r="P40" s="169"/>
      <c r="Q40" s="169"/>
      <c r="R40" s="197"/>
      <c r="S40" s="197"/>
      <c r="T40" s="169"/>
      <c r="U40" s="169"/>
      <c r="V40" s="197"/>
      <c r="W40" s="197"/>
      <c r="X40" s="169"/>
      <c r="Y40" s="169"/>
      <c r="Z40" s="197"/>
      <c r="AA40" s="197"/>
      <c r="AB40" s="169"/>
      <c r="AC40" s="169"/>
      <c r="AD40" s="198"/>
    </row>
    <row r="41" spans="2:35" ht="16.5" customHeight="1">
      <c r="B41" s="179" t="s">
        <v>681</v>
      </c>
      <c r="C41" s="186" t="s">
        <v>682</v>
      </c>
      <c r="D41" s="167">
        <v>1800</v>
      </c>
      <c r="E41" s="172"/>
      <c r="F41" s="166" t="s">
        <v>685</v>
      </c>
      <c r="G41" s="187" t="s">
        <v>686</v>
      </c>
      <c r="H41" s="194">
        <v>1600</v>
      </c>
      <c r="I41" s="172"/>
      <c r="J41" s="166" t="s">
        <v>690</v>
      </c>
      <c r="K41" s="191" t="s">
        <v>691</v>
      </c>
      <c r="L41" s="194">
        <v>1750</v>
      </c>
      <c r="M41" s="172"/>
      <c r="N41" s="166" t="s">
        <v>696</v>
      </c>
      <c r="O41" s="187" t="s">
        <v>697</v>
      </c>
      <c r="P41" s="194">
        <v>1800</v>
      </c>
      <c r="Q41" s="172"/>
      <c r="R41" s="166" t="s">
        <v>701</v>
      </c>
      <c r="S41" s="187" t="s">
        <v>2603</v>
      </c>
      <c r="T41" s="167">
        <v>150</v>
      </c>
      <c r="U41" s="172"/>
      <c r="V41" s="166"/>
      <c r="W41" s="166"/>
      <c r="X41" s="167"/>
      <c r="Y41" s="168"/>
      <c r="Z41" s="166" t="s">
        <v>706</v>
      </c>
      <c r="AA41" s="187" t="s">
        <v>2603</v>
      </c>
      <c r="AB41" s="167">
        <v>500</v>
      </c>
      <c r="AC41" s="172"/>
      <c r="AD41" s="133" t="s">
        <v>197</v>
      </c>
    </row>
    <row r="42" spans="2:35" ht="16.5" customHeight="1">
      <c r="B42" s="197" t="s">
        <v>683</v>
      </c>
      <c r="C42" s="200" t="s">
        <v>684</v>
      </c>
      <c r="D42" s="143">
        <v>800</v>
      </c>
      <c r="E42" s="163"/>
      <c r="F42" s="136" t="s">
        <v>687</v>
      </c>
      <c r="G42" s="188" t="s">
        <v>682</v>
      </c>
      <c r="H42" s="135">
        <v>1500</v>
      </c>
      <c r="I42" s="163"/>
      <c r="J42" s="136" t="s">
        <v>692</v>
      </c>
      <c r="K42" s="192" t="s">
        <v>693</v>
      </c>
      <c r="L42" s="190">
        <v>2700</v>
      </c>
      <c r="M42" s="163"/>
      <c r="N42" s="136" t="s">
        <v>698</v>
      </c>
      <c r="O42" s="188" t="s">
        <v>699</v>
      </c>
      <c r="P42" s="190">
        <v>1750</v>
      </c>
      <c r="Q42" s="163"/>
      <c r="R42" s="136" t="s">
        <v>702</v>
      </c>
      <c r="S42" s="188" t="s">
        <v>2604</v>
      </c>
      <c r="T42" s="143">
        <v>150</v>
      </c>
      <c r="U42" s="163"/>
      <c r="V42" s="136"/>
      <c r="W42" s="136"/>
      <c r="X42" s="143"/>
      <c r="Y42" s="131"/>
      <c r="Z42" s="136" t="s">
        <v>707</v>
      </c>
      <c r="AA42" s="188" t="s">
        <v>2604</v>
      </c>
      <c r="AB42" s="143">
        <v>1500</v>
      </c>
      <c r="AC42" s="163"/>
      <c r="AD42" s="133">
        <f>SUMIF(C9:Y9,D9,C51:Y51)</f>
        <v>20150</v>
      </c>
    </row>
    <row r="43" spans="2:35" ht="16.5" customHeight="1">
      <c r="B43" s="122" t="s">
        <v>146</v>
      </c>
      <c r="C43" s="136"/>
      <c r="D43" s="143"/>
      <c r="E43" s="131"/>
      <c r="F43" s="136" t="s">
        <v>688</v>
      </c>
      <c r="G43" s="188" t="s">
        <v>689</v>
      </c>
      <c r="H43" s="135">
        <v>1500</v>
      </c>
      <c r="I43" s="163"/>
      <c r="J43" s="136" t="s">
        <v>694</v>
      </c>
      <c r="K43" s="192" t="s">
        <v>684</v>
      </c>
      <c r="L43" s="190">
        <v>1450</v>
      </c>
      <c r="M43" s="163"/>
      <c r="N43" s="136" t="s">
        <v>700</v>
      </c>
      <c r="O43" s="188" t="s">
        <v>684</v>
      </c>
      <c r="P43" s="190">
        <v>600</v>
      </c>
      <c r="Q43" s="163"/>
      <c r="R43" s="136" t="s">
        <v>703</v>
      </c>
      <c r="S43" s="202" t="s">
        <v>2615</v>
      </c>
      <c r="T43" s="143">
        <v>150</v>
      </c>
      <c r="U43" s="163"/>
      <c r="V43" s="136"/>
      <c r="W43" s="136"/>
      <c r="X43" s="143"/>
      <c r="Y43" s="131"/>
      <c r="Z43" s="136" t="s">
        <v>708</v>
      </c>
      <c r="AA43" s="202" t="s">
        <v>2615</v>
      </c>
      <c r="AB43" s="143">
        <v>950</v>
      </c>
      <c r="AC43" s="163"/>
      <c r="AD43" s="133"/>
    </row>
    <row r="44" spans="2:35" ht="16.5" customHeight="1">
      <c r="B44" s="129" t="s">
        <v>150</v>
      </c>
      <c r="C44" s="136"/>
      <c r="D44" s="143"/>
      <c r="E44" s="131"/>
      <c r="F44" s="136"/>
      <c r="G44" s="136"/>
      <c r="H44" s="143"/>
      <c r="I44" s="131"/>
      <c r="J44" s="136" t="s">
        <v>695</v>
      </c>
      <c r="K44" s="192" t="s">
        <v>682</v>
      </c>
      <c r="L44" s="190">
        <v>1950</v>
      </c>
      <c r="M44" s="163"/>
      <c r="N44" s="136"/>
      <c r="O44" s="136"/>
      <c r="P44" s="143"/>
      <c r="Q44" s="131"/>
      <c r="R44" s="136" t="s">
        <v>704</v>
      </c>
      <c r="S44" s="188" t="s">
        <v>2616</v>
      </c>
      <c r="T44" s="143">
        <v>200</v>
      </c>
      <c r="U44" s="163"/>
      <c r="V44" s="136"/>
      <c r="W44" s="136"/>
      <c r="X44" s="143"/>
      <c r="Y44" s="131"/>
      <c r="Z44" s="136" t="s">
        <v>709</v>
      </c>
      <c r="AA44" s="188" t="s">
        <v>2616</v>
      </c>
      <c r="AB44" s="143">
        <v>500</v>
      </c>
      <c r="AC44" s="163"/>
      <c r="AD44" s="133" t="s">
        <v>199</v>
      </c>
    </row>
    <row r="45" spans="2:35" ht="16.5" customHeight="1">
      <c r="B45" s="129" t="s">
        <v>151</v>
      </c>
      <c r="C45" s="136"/>
      <c r="D45" s="143"/>
      <c r="E45" s="131"/>
      <c r="F45" s="136"/>
      <c r="G45" s="136"/>
      <c r="H45" s="143"/>
      <c r="I45" s="131"/>
      <c r="J45" s="136"/>
      <c r="K45" s="132"/>
      <c r="L45" s="135"/>
      <c r="M45" s="131"/>
      <c r="N45" s="136"/>
      <c r="O45" s="136"/>
      <c r="P45" s="143"/>
      <c r="Q45" s="131"/>
      <c r="R45" s="136" t="s">
        <v>705</v>
      </c>
      <c r="S45" s="188" t="s">
        <v>2617</v>
      </c>
      <c r="T45" s="143">
        <v>300</v>
      </c>
      <c r="U45" s="163"/>
      <c r="V45" s="136"/>
      <c r="W45" s="136"/>
      <c r="X45" s="143"/>
      <c r="Y45" s="131"/>
      <c r="Z45" s="136" t="s">
        <v>710</v>
      </c>
      <c r="AA45" s="188" t="s">
        <v>2617</v>
      </c>
      <c r="AB45" s="143">
        <v>1000</v>
      </c>
      <c r="AC45" s="163"/>
      <c r="AD45" s="170">
        <f>SUMIF(C9:Y9,E9,C51:Y51)</f>
        <v>0</v>
      </c>
    </row>
    <row r="46" spans="2:35" ht="16.5" customHeight="1">
      <c r="B46" s="147"/>
      <c r="C46" s="136"/>
      <c r="D46" s="143"/>
      <c r="E46" s="131"/>
      <c r="F46" s="136"/>
      <c r="G46" s="136"/>
      <c r="H46" s="143"/>
      <c r="I46" s="131"/>
      <c r="J46" s="136"/>
      <c r="K46" s="136"/>
      <c r="L46" s="143"/>
      <c r="M46" s="131"/>
      <c r="N46" s="136"/>
      <c r="O46" s="136"/>
      <c r="P46" s="143"/>
      <c r="Q46" s="131"/>
      <c r="R46" s="136"/>
      <c r="S46" s="136"/>
      <c r="T46" s="143"/>
      <c r="U46" s="131"/>
      <c r="V46" s="136"/>
      <c r="W46" s="136"/>
      <c r="X46" s="143"/>
      <c r="Y46" s="131"/>
      <c r="Z46" s="136"/>
      <c r="AA46" s="136"/>
      <c r="AB46" s="143"/>
      <c r="AC46" s="131"/>
      <c r="AD46" s="171" t="s">
        <v>2502</v>
      </c>
    </row>
    <row r="47" spans="2:35" ht="16.5" customHeight="1">
      <c r="B47" s="129"/>
      <c r="C47" s="136"/>
      <c r="D47" s="143"/>
      <c r="E47" s="131"/>
      <c r="F47" s="136"/>
      <c r="G47" s="136"/>
      <c r="H47" s="143"/>
      <c r="I47" s="131"/>
      <c r="J47" s="136"/>
      <c r="K47" s="136"/>
      <c r="L47" s="143"/>
      <c r="M47" s="131"/>
      <c r="N47" s="136"/>
      <c r="O47" s="136"/>
      <c r="P47" s="143"/>
      <c r="Q47" s="131"/>
      <c r="R47" s="136"/>
      <c r="S47" s="136"/>
      <c r="T47" s="143"/>
      <c r="U47" s="131"/>
      <c r="V47" s="136"/>
      <c r="W47" s="136"/>
      <c r="X47" s="143"/>
      <c r="Y47" s="131"/>
      <c r="Z47" s="136"/>
      <c r="AA47" s="136"/>
      <c r="AB47" s="143"/>
      <c r="AC47" s="131"/>
      <c r="AD47" s="170">
        <f>AC51</f>
        <v>0</v>
      </c>
    </row>
    <row r="48" spans="2:35" ht="16.5" customHeight="1">
      <c r="B48" s="129"/>
      <c r="C48" s="136"/>
      <c r="D48" s="143"/>
      <c r="E48" s="131"/>
      <c r="F48" s="136"/>
      <c r="G48" s="136"/>
      <c r="H48" s="143"/>
      <c r="I48" s="131"/>
      <c r="J48" s="136"/>
      <c r="K48" s="136"/>
      <c r="L48" s="143"/>
      <c r="M48" s="131"/>
      <c r="N48" s="136"/>
      <c r="O48" s="136"/>
      <c r="P48" s="143"/>
      <c r="Q48" s="131"/>
      <c r="R48" s="136"/>
      <c r="S48" s="136"/>
      <c r="T48" s="143"/>
      <c r="U48" s="131"/>
      <c r="V48" s="136"/>
      <c r="W48" s="136"/>
      <c r="X48" s="143"/>
      <c r="Y48" s="131"/>
      <c r="Z48" s="136"/>
      <c r="AA48" s="136"/>
      <c r="AB48" s="143"/>
      <c r="AC48" s="131"/>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SUM(D41:D50)</f>
        <v>2600</v>
      </c>
      <c r="E51" s="150">
        <f>SUM(E41:E50)</f>
        <v>0</v>
      </c>
      <c r="F51" s="144">
        <f t="shared" ref="F51:Z51" si="0">SUM(F43:F50)</f>
        <v>0</v>
      </c>
      <c r="G51" s="144"/>
      <c r="H51" s="149">
        <f>SUM(H41:H50)</f>
        <v>4600</v>
      </c>
      <c r="I51" s="150">
        <f>SUM(I41:I50)</f>
        <v>0</v>
      </c>
      <c r="J51" s="146">
        <f t="shared" si="0"/>
        <v>0</v>
      </c>
      <c r="K51" s="144"/>
      <c r="L51" s="149">
        <f>SUM(L41:L50)</f>
        <v>7850</v>
      </c>
      <c r="M51" s="150">
        <f>SUM(M41:M50)</f>
        <v>0</v>
      </c>
      <c r="N51" s="144">
        <f t="shared" si="0"/>
        <v>0</v>
      </c>
      <c r="O51" s="144"/>
      <c r="P51" s="149">
        <f>SUM(P41:P50)</f>
        <v>4150</v>
      </c>
      <c r="Q51" s="150">
        <f>SUM(Q41:Q50)</f>
        <v>0</v>
      </c>
      <c r="R51" s="144">
        <f t="shared" si="0"/>
        <v>0</v>
      </c>
      <c r="S51" s="144"/>
      <c r="T51" s="149">
        <f>SUM(T41:T50)</f>
        <v>950</v>
      </c>
      <c r="U51" s="150">
        <f>SUM(U41:U50)</f>
        <v>0</v>
      </c>
      <c r="V51" s="144">
        <f t="shared" si="0"/>
        <v>0</v>
      </c>
      <c r="W51" s="144"/>
      <c r="X51" s="149">
        <f>SUM(X41:X50)</f>
        <v>0</v>
      </c>
      <c r="Y51" s="150">
        <f>SUM(Y41:Y50)</f>
        <v>0</v>
      </c>
      <c r="Z51" s="144">
        <f t="shared" si="0"/>
        <v>0</v>
      </c>
      <c r="AA51" s="144"/>
      <c r="AB51" s="149">
        <f>SUM(AB41:AB50)</f>
        <v>4450</v>
      </c>
      <c r="AC51" s="150">
        <f>SUM(AC41:AC50)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3">
    <cfRule type="expression" dxfId="577" priority="1" stopIfTrue="1">
      <formula>D11&lt;E11</formula>
    </cfRule>
    <cfRule type="expression" dxfId="576" priority="2" stopIfTrue="1">
      <formula>MOD(E11,50)&gt;0</formula>
    </cfRule>
  </conditionalFormatting>
  <conditionalFormatting sqref="E23">
    <cfRule type="expression" dxfId="575" priority="55" stopIfTrue="1">
      <formula>D23&lt;E23</formula>
    </cfRule>
    <cfRule type="expression" dxfId="574" priority="56" stopIfTrue="1">
      <formula>MOD(E23,50)&gt;0</formula>
    </cfRule>
  </conditionalFormatting>
  <conditionalFormatting sqref="E31:E32">
    <cfRule type="expression" dxfId="573" priority="81" stopIfTrue="1">
      <formula>D31&lt;E31</formula>
    </cfRule>
    <cfRule type="expression" dxfId="572" priority="82" stopIfTrue="1">
      <formula>MOD(E31,50)&gt;0</formula>
    </cfRule>
  </conditionalFormatting>
  <conditionalFormatting sqref="E41:E42">
    <cfRule type="expression" dxfId="571" priority="128" stopIfTrue="1">
      <formula>MOD(E41,50)&gt;0</formula>
    </cfRule>
    <cfRule type="expression" dxfId="570" priority="127" stopIfTrue="1">
      <formula>D41&lt;E41</formula>
    </cfRule>
  </conditionalFormatting>
  <conditionalFormatting sqref="I11:I14">
    <cfRule type="expression" dxfId="569" priority="7" stopIfTrue="1">
      <formula>H11&lt;I11</formula>
    </cfRule>
    <cfRule type="expression" dxfId="568" priority="8" stopIfTrue="1">
      <formula>MOD(I11,50)&gt;0</formula>
    </cfRule>
  </conditionalFormatting>
  <conditionalFormatting sqref="I23:I24">
    <cfRule type="expression" dxfId="567" priority="57" stopIfTrue="1">
      <formula>H23&lt;I23</formula>
    </cfRule>
    <cfRule type="expression" dxfId="566" priority="58" stopIfTrue="1">
      <formula>MOD(I23,50)&gt;0</formula>
    </cfRule>
  </conditionalFormatting>
  <conditionalFormatting sqref="I31:I33">
    <cfRule type="expression" dxfId="565" priority="86" stopIfTrue="1">
      <formula>MOD(I31,50)&gt;0</formula>
    </cfRule>
    <cfRule type="expression" dxfId="564" priority="85" stopIfTrue="1">
      <formula>H31&lt;I31</formula>
    </cfRule>
  </conditionalFormatting>
  <conditionalFormatting sqref="I41:I43">
    <cfRule type="expression" dxfId="563" priority="131" stopIfTrue="1">
      <formula>H41&lt;I41</formula>
    </cfRule>
    <cfRule type="expression" dxfId="562" priority="132" stopIfTrue="1">
      <formula>MOD(I41,50)&gt;0</formula>
    </cfRule>
  </conditionalFormatting>
  <conditionalFormatting sqref="M11:M12">
    <cfRule type="expression" dxfId="561" priority="15" stopIfTrue="1">
      <formula>L11&lt;M11</formula>
    </cfRule>
    <cfRule type="expression" dxfId="560" priority="16" stopIfTrue="1">
      <formula>MOD(M11,50)&gt;0</formula>
    </cfRule>
  </conditionalFormatting>
  <conditionalFormatting sqref="M23:M24">
    <cfRule type="expression" dxfId="559" priority="61" stopIfTrue="1">
      <formula>L23&lt;M23</formula>
    </cfRule>
    <cfRule type="expression" dxfId="558" priority="62" stopIfTrue="1">
      <formula>MOD(M23,50)&gt;0</formula>
    </cfRule>
  </conditionalFormatting>
  <conditionalFormatting sqref="M31:M35">
    <cfRule type="expression" dxfId="557" priority="92" stopIfTrue="1">
      <formula>MOD(M31,50)&gt;0</formula>
    </cfRule>
    <cfRule type="expression" dxfId="556" priority="91" stopIfTrue="1">
      <formula>L31&lt;M31</formula>
    </cfRule>
  </conditionalFormatting>
  <conditionalFormatting sqref="M41:M44">
    <cfRule type="expression" dxfId="555" priority="138" stopIfTrue="1">
      <formula>MOD(M41,50)&gt;0</formula>
    </cfRule>
    <cfRule type="expression" dxfId="554" priority="137" stopIfTrue="1">
      <formula>L41&lt;M41</formula>
    </cfRule>
  </conditionalFormatting>
  <conditionalFormatting sqref="Q11:Q14">
    <cfRule type="expression" dxfId="553" priority="20" stopIfTrue="1">
      <formula>MOD(Q11,50)&gt;0</formula>
    </cfRule>
    <cfRule type="expression" dxfId="552" priority="19" stopIfTrue="1">
      <formula>P11&lt;Q11</formula>
    </cfRule>
  </conditionalFormatting>
  <conditionalFormatting sqref="Q23:Q24">
    <cfRule type="expression" dxfId="551" priority="65" stopIfTrue="1">
      <formula>P23&lt;Q23</formula>
    </cfRule>
    <cfRule type="expression" dxfId="550" priority="66" stopIfTrue="1">
      <formula>MOD(Q23,50)&gt;0</formula>
    </cfRule>
  </conditionalFormatting>
  <conditionalFormatting sqref="Q31:Q34">
    <cfRule type="expression" dxfId="549" priority="101" stopIfTrue="1">
      <formula>P31&lt;Q31</formula>
    </cfRule>
    <cfRule type="expression" dxfId="548" priority="102" stopIfTrue="1">
      <formula>MOD(Q31,50)&gt;0</formula>
    </cfRule>
  </conditionalFormatting>
  <conditionalFormatting sqref="Q41:Q43">
    <cfRule type="expression" dxfId="547" priority="145" stopIfTrue="1">
      <formula>P41&lt;Q41</formula>
    </cfRule>
    <cfRule type="expression" dxfId="546" priority="146" stopIfTrue="1">
      <formula>MOD(Q41,50)&gt;0</formula>
    </cfRule>
  </conditionalFormatting>
  <conditionalFormatting sqref="U11:U17">
    <cfRule type="expression" dxfId="545" priority="28" stopIfTrue="1">
      <formula>MOD(U11,50)&gt;0</formula>
    </cfRule>
    <cfRule type="expression" dxfId="544" priority="27" stopIfTrue="1">
      <formula>T11&lt;U11</formula>
    </cfRule>
  </conditionalFormatting>
  <conditionalFormatting sqref="U23:U25">
    <cfRule type="expression" dxfId="543" priority="69" stopIfTrue="1">
      <formula>T23&lt;U23</formula>
    </cfRule>
    <cfRule type="expression" dxfId="542" priority="70" stopIfTrue="1">
      <formula>MOD(U23,50)&gt;0</formula>
    </cfRule>
  </conditionalFormatting>
  <conditionalFormatting sqref="U31:U34">
    <cfRule type="expression" dxfId="541" priority="109" stopIfTrue="1">
      <formula>T31&lt;U31</formula>
    </cfRule>
    <cfRule type="expression" dxfId="540" priority="110" stopIfTrue="1">
      <formula>MOD(U31,50)&gt;0</formula>
    </cfRule>
  </conditionalFormatting>
  <conditionalFormatting sqref="U41:U45">
    <cfRule type="expression" dxfId="539" priority="151" stopIfTrue="1">
      <formula>T41&lt;U41</formula>
    </cfRule>
    <cfRule type="expression" dxfId="538" priority="152" stopIfTrue="1">
      <formula>MOD(U41,50)&gt;0</formula>
    </cfRule>
  </conditionalFormatting>
  <conditionalFormatting sqref="AC11:AC17">
    <cfRule type="expression" dxfId="537" priority="42" stopIfTrue="1">
      <formula>MOD(AC11,50)&gt;0</formula>
    </cfRule>
    <cfRule type="expression" dxfId="536" priority="41" stopIfTrue="1">
      <formula>AB11&lt;AC11</formula>
    </cfRule>
  </conditionalFormatting>
  <conditionalFormatting sqref="AC23:AC25">
    <cfRule type="expression" dxfId="535" priority="76" stopIfTrue="1">
      <formula>MOD(AC23,50)&gt;0</formula>
    </cfRule>
    <cfRule type="expression" dxfId="534" priority="75" stopIfTrue="1">
      <formula>AB23&lt;AC23</formula>
    </cfRule>
  </conditionalFormatting>
  <conditionalFormatting sqref="AC31:AC35">
    <cfRule type="expression" dxfId="533" priority="117" stopIfTrue="1">
      <formula>AB31&lt;AC31</formula>
    </cfRule>
    <cfRule type="expression" dxfId="532" priority="118" stopIfTrue="1">
      <formula>MOD(AC31,50)&gt;0</formula>
    </cfRule>
  </conditionalFormatting>
  <conditionalFormatting sqref="AC41:AC45">
    <cfRule type="expression" dxfId="531" priority="161" stopIfTrue="1">
      <formula>AB41&lt;AC41</formula>
    </cfRule>
    <cfRule type="expression" dxfId="530" priority="162" stopIfTrue="1">
      <formula>MOD(AC41,50)&gt;0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1:AC45 U41:U45 Q41:Q43 M41:M44 I41:I43 E41:E42 AC31:AC35 U31:U34 Q31:Q34 M31:M35 I31:I33 E31:E32 AC23:AC25 U23:U25 Q23:Q24 M23:M24 I23:I24 E23 AC11:AC17 U11:U17 Q11:Q14 M11:M12 I11:I14 E11:E13" xr:uid="{00000000-0002-0000-0B00-000000000000}">
      <formula1>NOT(OR(D11&lt;E11,MOD(E11,50)&gt;0))</formula1>
    </dataValidation>
  </dataValidations>
  <hyperlinks>
    <hyperlink ref="C3" location="一番最初に入力して下さい!E7" tooltip="入力シートへ" display="一番最初に入力して下さい!E7" xr:uid="{00000000-0004-0000-0B00-000000000000}"/>
    <hyperlink ref="C5" location="一番最初に入力して下さい!E8" tooltip="入力シートへ" display="一番最初に入力して下さい!E8" xr:uid="{00000000-0004-0000-0B00-000001000000}"/>
    <hyperlink ref="I3" location="一番最初に入力して下さい!E5" tooltip="入力シートへ" display="一番最初に入力して下さい!E5" xr:uid="{00000000-0004-0000-0B00-000002000000}"/>
    <hyperlink ref="P3" location="一番最初に入力して下さい!E9" tooltip="入力シートへ" display="一番最初に入力して下さい!E9" xr:uid="{00000000-0004-0000-0B00-000003000000}"/>
    <hyperlink ref="I5" location="一番最初に入力して下さい!E11" tooltip="入力シートへ" display="一番最初に入力して下さい!E11" xr:uid="{00000000-0004-0000-0B00-000004000000}"/>
    <hyperlink ref="O5" location="一番最初に入力して下さい!E12" tooltip="入力シートへ" display="一番最初に入力して下さい!E12" xr:uid="{00000000-0004-0000-0B00-000005000000}"/>
    <hyperlink ref="S5" location="一番最初に入力して下さい!E13" tooltip="入力シートへ" display="一番最初に入力して下さい!E13" xr:uid="{00000000-0004-0000-0B00-000006000000}"/>
    <hyperlink ref="C10" location="大阪市部数合計表!B21" tooltip="集計シートへ" display="大阪市部数合計表!B21" xr:uid="{00000000-0004-0000-0B00-00007F000000}"/>
    <hyperlink ref="C22" location="大阪市部数合計表!B22" tooltip="集計シートへ" display="大阪市部数合計表!B22" xr:uid="{00000000-0004-0000-0B00-000080000000}"/>
    <hyperlink ref="C30" location="大阪市部数合計表!B23" tooltip="集計シートへ" display="大阪市部数合計表!B23" xr:uid="{00000000-0004-0000-0B00-000081000000}"/>
    <hyperlink ref="C40" location="大阪市部数合計表!B24" tooltip="集計シートへ" display="大阪市部数合計表!B24" xr:uid="{00000000-0004-0000-0B00-000082000000}"/>
  </hyperlinks>
  <printOptions horizontalCentered="1" verticalCentered="1"/>
  <pageMargins left="0" right="0" top="0" bottom="0" header="0" footer="0"/>
  <pageSetup paperSize="9" scale="65"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6DFFAF"/>
  </sheetPr>
  <dimension ref="A1:AI58"/>
  <sheetViews>
    <sheetView showGridLines="0" zoomScale="85" zoomScaleNormal="85" workbookViewId="0">
      <selection activeCell="W19" sqref="W19"/>
    </sheetView>
  </sheetViews>
  <sheetFormatPr defaultColWidth="9" defaultRowHeight="16.5" customHeight="1"/>
  <cols>
    <col min="1" max="1" width="2.625" style="105" customWidth="1"/>
    <col min="2" max="2" width="3.25" style="105" hidden="1" customWidth="1"/>
    <col min="3" max="3" width="14.625" style="105" customWidth="1"/>
    <col min="4" max="5" width="6.625" style="105" customWidth="1"/>
    <col min="6" max="6" width="3.25" style="105" hidden="1" customWidth="1"/>
    <col min="7" max="7" width="14.625" style="105" customWidth="1"/>
    <col min="8" max="9" width="6.625" style="105" customWidth="1"/>
    <col min="10" max="10" width="3.25" style="105" hidden="1" customWidth="1"/>
    <col min="11" max="11" width="14.625" style="105" customWidth="1"/>
    <col min="12" max="13" width="6.625" style="105" customWidth="1"/>
    <col min="14" max="14" width="3.25" style="105" hidden="1" customWidth="1"/>
    <col min="15" max="15" width="14.625" style="105" customWidth="1"/>
    <col min="16" max="17" width="6.625" style="105" customWidth="1"/>
    <col min="18" max="18" width="3.25" style="105" hidden="1" customWidth="1"/>
    <col min="19" max="19" width="14.625" style="105" customWidth="1"/>
    <col min="20" max="21" width="6.625" style="105" customWidth="1"/>
    <col min="22" max="22" width="3.25" style="105" hidden="1" customWidth="1"/>
    <col min="23" max="23" width="14.625" style="105" customWidth="1"/>
    <col min="24" max="25" width="6.625" style="105" customWidth="1"/>
    <col min="26" max="26" width="3.25" style="105" hidden="1" customWidth="1"/>
    <col min="27" max="27" width="14.625" style="105" customWidth="1"/>
    <col min="28" max="29" width="6.625" style="105" customWidth="1"/>
    <col min="30" max="30" width="9.625" style="105" customWidth="1"/>
    <col min="31" max="31" width="2.625" style="105" customWidth="1"/>
    <col min="32" max="16384" width="9" style="105"/>
  </cols>
  <sheetData>
    <row r="1" spans="1:32" s="104" customFormat="1" ht="23.1" customHeight="1">
      <c r="A1" s="101" t="s">
        <v>139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3"/>
    </row>
    <row r="2" spans="1:32" s="104" customFormat="1" ht="6" customHeight="1">
      <c r="AE2" s="105"/>
    </row>
    <row r="3" spans="1:32" s="104" customFormat="1" ht="16.5" customHeight="1">
      <c r="C3" s="260" t="str">
        <f>IF(一番最初に入力して下さい!E7&lt;&gt;"",一番最初に入力して下さい!E7,"")</f>
        <v/>
      </c>
      <c r="D3" s="261"/>
      <c r="E3" s="261"/>
      <c r="F3" s="261"/>
      <c r="G3" s="261"/>
      <c r="H3" s="262"/>
      <c r="I3" s="266" t="str">
        <f>IF(一番最初に入力して下さい!E5&lt;&gt;"",一番最初に入力して下さい!E5,"")</f>
        <v/>
      </c>
      <c r="J3" s="267"/>
      <c r="K3" s="267"/>
      <c r="L3" s="267"/>
      <c r="M3" s="267"/>
      <c r="N3" s="267"/>
      <c r="O3" s="268"/>
      <c r="P3" s="260" t="str">
        <f>IF(一番最初に入力して下さい!E9&lt;&gt;"",一番最初に入力して下さい!E9,"")</f>
        <v/>
      </c>
      <c r="Q3" s="261"/>
      <c r="R3" s="261"/>
      <c r="S3" s="262"/>
      <c r="T3" s="272"/>
      <c r="U3" s="273"/>
      <c r="V3" s="273"/>
      <c r="W3" s="273"/>
      <c r="X3" s="273"/>
      <c r="Y3" s="273"/>
      <c r="Z3" s="273"/>
      <c r="AA3" s="274"/>
      <c r="AB3" s="272"/>
      <c r="AC3" s="273"/>
      <c r="AD3" s="274"/>
    </row>
    <row r="4" spans="1:32" s="104" customFormat="1" ht="16.5" customHeight="1">
      <c r="C4" s="263"/>
      <c r="D4" s="264"/>
      <c r="E4" s="264"/>
      <c r="F4" s="264"/>
      <c r="G4" s="264"/>
      <c r="H4" s="265"/>
      <c r="I4" s="269"/>
      <c r="J4" s="270"/>
      <c r="K4" s="270"/>
      <c r="L4" s="270"/>
      <c r="M4" s="270"/>
      <c r="N4" s="270"/>
      <c r="O4" s="271"/>
      <c r="P4" s="263"/>
      <c r="Q4" s="264"/>
      <c r="R4" s="264"/>
      <c r="S4" s="265"/>
      <c r="T4" s="275"/>
      <c r="U4" s="276"/>
      <c r="V4" s="276"/>
      <c r="W4" s="276"/>
      <c r="X4" s="276"/>
      <c r="Y4" s="276"/>
      <c r="Z4" s="276"/>
      <c r="AA4" s="277"/>
      <c r="AB4" s="275"/>
      <c r="AC4" s="276"/>
      <c r="AD4" s="277"/>
    </row>
    <row r="5" spans="1:32" s="104" customFormat="1" ht="16.5" customHeight="1">
      <c r="C5" s="260" t="str">
        <f>IF(一番最初に入力して下さい!E8&lt;&gt;"",一番最初に入力して下さい!E8,"")</f>
        <v/>
      </c>
      <c r="D5" s="261"/>
      <c r="E5" s="261"/>
      <c r="F5" s="261"/>
      <c r="G5" s="261"/>
      <c r="H5" s="262"/>
      <c r="I5" s="288">
        <f>IF(一番最初に入力して下さい!E11&lt;&gt;"",一番最初に入力して下さい!E11,"")</f>
        <v>0</v>
      </c>
      <c r="J5" s="289"/>
      <c r="K5" s="289"/>
      <c r="L5" s="289"/>
      <c r="M5" s="290"/>
      <c r="N5" s="107"/>
      <c r="O5" s="288">
        <f>IF(一番最初に入力して下さい!E12&lt;&gt;"",一番最初に入力して下さい!E12,"")</f>
        <v>0</v>
      </c>
      <c r="P5" s="294"/>
      <c r="Q5" s="295"/>
      <c r="R5" s="106"/>
      <c r="S5" s="299">
        <f>IF(一番最初に入力して下さい!E13&lt;&gt;"",一番最初に入力して下さい!E13,"")</f>
        <v>0</v>
      </c>
      <c r="T5" s="300"/>
      <c r="U5" s="300"/>
      <c r="V5" s="300"/>
      <c r="W5" s="300"/>
      <c r="X5" s="300"/>
      <c r="Y5" s="302">
        <f>SUMIF(AD11:AD50,AD14,AD12:AD51)</f>
        <v>0</v>
      </c>
      <c r="Z5" s="302"/>
      <c r="AA5" s="302"/>
      <c r="AB5" s="302"/>
      <c r="AC5" s="302"/>
      <c r="AD5" s="303"/>
    </row>
    <row r="6" spans="1:32" s="104" customFormat="1" ht="16.5" customHeight="1">
      <c r="C6" s="263"/>
      <c r="D6" s="264"/>
      <c r="E6" s="264"/>
      <c r="F6" s="264"/>
      <c r="G6" s="264"/>
      <c r="H6" s="265"/>
      <c r="I6" s="291"/>
      <c r="J6" s="292"/>
      <c r="K6" s="292"/>
      <c r="L6" s="292"/>
      <c r="M6" s="293"/>
      <c r="N6" s="109"/>
      <c r="O6" s="296"/>
      <c r="P6" s="297"/>
      <c r="Q6" s="298"/>
      <c r="R6" s="108"/>
      <c r="S6" s="301"/>
      <c r="T6" s="301"/>
      <c r="U6" s="301"/>
      <c r="V6" s="301"/>
      <c r="W6" s="301"/>
      <c r="X6" s="301"/>
      <c r="Y6" s="278">
        <f>SUMIF(AD11:AD50,AD16,AD12:AD51)</f>
        <v>0</v>
      </c>
      <c r="Z6" s="278"/>
      <c r="AA6" s="278"/>
      <c r="AB6" s="278"/>
      <c r="AC6" s="278"/>
      <c r="AD6" s="279"/>
    </row>
    <row r="7" spans="1:32" s="104" customFormat="1" ht="6" customHeight="1"/>
    <row r="8" spans="1:32" ht="16.5" customHeight="1">
      <c r="B8" s="110"/>
      <c r="C8" s="111" t="s">
        <v>159</v>
      </c>
      <c r="D8" s="112"/>
      <c r="E8" s="112"/>
      <c r="F8" s="113"/>
      <c r="G8" s="111" t="s">
        <v>160</v>
      </c>
      <c r="H8" s="112"/>
      <c r="I8" s="112"/>
      <c r="J8" s="113"/>
      <c r="K8" s="111" t="s">
        <v>161</v>
      </c>
      <c r="L8" s="112"/>
      <c r="M8" s="112"/>
      <c r="N8" s="113"/>
      <c r="O8" s="111" t="s">
        <v>162</v>
      </c>
      <c r="P8" s="112"/>
      <c r="Q8" s="112"/>
      <c r="R8" s="113"/>
      <c r="S8" s="111" t="s">
        <v>163</v>
      </c>
      <c r="T8" s="112"/>
      <c r="U8" s="112"/>
      <c r="V8" s="113"/>
      <c r="W8" s="111" t="s">
        <v>164</v>
      </c>
      <c r="X8" s="112"/>
      <c r="Y8" s="112"/>
      <c r="Z8" s="114"/>
      <c r="AA8" s="111" t="s">
        <v>2501</v>
      </c>
      <c r="AB8" s="112"/>
      <c r="AC8" s="112"/>
      <c r="AD8" s="115" t="s">
        <v>140</v>
      </c>
    </row>
    <row r="9" spans="1:32" ht="16.5" customHeight="1">
      <c r="B9" s="116" t="s">
        <v>141</v>
      </c>
      <c r="C9" s="117" t="s">
        <v>142</v>
      </c>
      <c r="D9" s="117" t="s">
        <v>143</v>
      </c>
      <c r="E9" s="117" t="s">
        <v>144</v>
      </c>
      <c r="F9" s="118" t="s">
        <v>141</v>
      </c>
      <c r="G9" s="117" t="s">
        <v>142</v>
      </c>
      <c r="H9" s="117" t="s">
        <v>143</v>
      </c>
      <c r="I9" s="117" t="s">
        <v>144</v>
      </c>
      <c r="J9" s="118" t="s">
        <v>141</v>
      </c>
      <c r="K9" s="117" t="s">
        <v>142</v>
      </c>
      <c r="L9" s="117" t="s">
        <v>143</v>
      </c>
      <c r="M9" s="117" t="s">
        <v>144</v>
      </c>
      <c r="N9" s="118" t="s">
        <v>141</v>
      </c>
      <c r="O9" s="117" t="s">
        <v>142</v>
      </c>
      <c r="P9" s="117" t="s">
        <v>143</v>
      </c>
      <c r="Q9" s="117" t="s">
        <v>144</v>
      </c>
      <c r="R9" s="118" t="s">
        <v>141</v>
      </c>
      <c r="S9" s="117" t="s">
        <v>142</v>
      </c>
      <c r="T9" s="117" t="s">
        <v>143</v>
      </c>
      <c r="U9" s="117" t="s">
        <v>144</v>
      </c>
      <c r="V9" s="118" t="s">
        <v>141</v>
      </c>
      <c r="W9" s="117" t="s">
        <v>142</v>
      </c>
      <c r="X9" s="117" t="s">
        <v>143</v>
      </c>
      <c r="Y9" s="117" t="s">
        <v>144</v>
      </c>
      <c r="Z9" s="119" t="s">
        <v>141</v>
      </c>
      <c r="AA9" s="117" t="s">
        <v>142</v>
      </c>
      <c r="AB9" s="117" t="s">
        <v>143</v>
      </c>
      <c r="AC9" s="117" t="s">
        <v>144</v>
      </c>
      <c r="AD9" s="120" t="s">
        <v>145</v>
      </c>
    </row>
    <row r="10" spans="1:32" s="183" customFormat="1" ht="16.5" customHeight="1">
      <c r="B10" s="121"/>
      <c r="C10" s="184" t="s">
        <v>711</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row>
    <row r="11" spans="1:32" ht="16.5" customHeight="1">
      <c r="B11" s="175" t="s">
        <v>712</v>
      </c>
      <c r="C11" s="186" t="s">
        <v>713</v>
      </c>
      <c r="D11" s="124">
        <v>1000</v>
      </c>
      <c r="E11" s="162"/>
      <c r="F11" s="123" t="s">
        <v>719</v>
      </c>
      <c r="G11" s="187" t="s">
        <v>2624</v>
      </c>
      <c r="H11" s="124">
        <v>3100</v>
      </c>
      <c r="I11" s="162"/>
      <c r="J11" s="123" t="s">
        <v>725</v>
      </c>
      <c r="K11" s="187" t="s">
        <v>713</v>
      </c>
      <c r="L11" s="124">
        <v>1950</v>
      </c>
      <c r="M11" s="162"/>
      <c r="N11" s="126" t="s">
        <v>734</v>
      </c>
      <c r="O11" s="187" t="s">
        <v>715</v>
      </c>
      <c r="P11" s="124">
        <v>950</v>
      </c>
      <c r="Q11" s="162"/>
      <c r="R11" s="123" t="s">
        <v>739</v>
      </c>
      <c r="S11" s="191" t="s">
        <v>2620</v>
      </c>
      <c r="T11" s="124">
        <v>100</v>
      </c>
      <c r="U11" s="162"/>
      <c r="V11" s="127"/>
      <c r="W11" s="123"/>
      <c r="X11" s="124"/>
      <c r="Y11" s="125"/>
      <c r="Z11" s="127" t="s">
        <v>749</v>
      </c>
      <c r="AA11" s="187" t="s">
        <v>2620</v>
      </c>
      <c r="AB11" s="124">
        <v>250</v>
      </c>
      <c r="AC11" s="162"/>
      <c r="AD11" s="128" t="s">
        <v>198</v>
      </c>
    </row>
    <row r="12" spans="1:32" ht="16.5" customHeight="1">
      <c r="B12" s="174" t="s">
        <v>714</v>
      </c>
      <c r="C12" s="200" t="s">
        <v>715</v>
      </c>
      <c r="D12" s="130">
        <v>1300</v>
      </c>
      <c r="E12" s="163"/>
      <c r="F12" s="132" t="s">
        <v>720</v>
      </c>
      <c r="G12" s="188" t="s">
        <v>715</v>
      </c>
      <c r="H12" s="135">
        <v>1750</v>
      </c>
      <c r="I12" s="163"/>
      <c r="J12" s="132" t="s">
        <v>726</v>
      </c>
      <c r="K12" s="188" t="s">
        <v>727</v>
      </c>
      <c r="L12" s="190">
        <v>2150</v>
      </c>
      <c r="M12" s="163"/>
      <c r="N12" s="132" t="s">
        <v>735</v>
      </c>
      <c r="O12" s="188" t="s">
        <v>736</v>
      </c>
      <c r="P12" s="190">
        <v>2000</v>
      </c>
      <c r="Q12" s="163"/>
      <c r="R12" s="132" t="s">
        <v>740</v>
      </c>
      <c r="S12" s="192" t="s">
        <v>2621</v>
      </c>
      <c r="T12" s="130">
        <v>200</v>
      </c>
      <c r="U12" s="163"/>
      <c r="V12" s="127"/>
      <c r="W12" s="127"/>
      <c r="X12" s="130"/>
      <c r="Y12" s="131"/>
      <c r="Z12" s="127" t="s">
        <v>750</v>
      </c>
      <c r="AA12" s="188" t="s">
        <v>2625</v>
      </c>
      <c r="AB12" s="130">
        <v>650</v>
      </c>
      <c r="AC12" s="163"/>
      <c r="AD12" s="133">
        <f>SUMIF(C9:Y9,D9,C21:Y21)</f>
        <v>28400</v>
      </c>
    </row>
    <row r="13" spans="1:32" ht="16.5" customHeight="1">
      <c r="B13" s="164" t="s">
        <v>716</v>
      </c>
      <c r="C13" s="200" t="s">
        <v>2624</v>
      </c>
      <c r="D13" s="135">
        <v>850</v>
      </c>
      <c r="E13" s="163"/>
      <c r="F13" s="136" t="s">
        <v>721</v>
      </c>
      <c r="G13" s="188" t="s">
        <v>722</v>
      </c>
      <c r="H13" s="190">
        <v>1000</v>
      </c>
      <c r="I13" s="163"/>
      <c r="J13" s="136" t="s">
        <v>728</v>
      </c>
      <c r="K13" s="188" t="s">
        <v>729</v>
      </c>
      <c r="L13" s="190">
        <v>1800</v>
      </c>
      <c r="M13" s="163"/>
      <c r="N13" s="136" t="s">
        <v>737</v>
      </c>
      <c r="O13" s="188" t="s">
        <v>738</v>
      </c>
      <c r="P13" s="135">
        <v>1850</v>
      </c>
      <c r="Q13" s="163"/>
      <c r="R13" s="132" t="s">
        <v>741</v>
      </c>
      <c r="S13" s="192" t="s">
        <v>2623</v>
      </c>
      <c r="T13" s="135">
        <v>250</v>
      </c>
      <c r="U13" s="163"/>
      <c r="V13" s="136"/>
      <c r="W13" s="127"/>
      <c r="X13" s="135"/>
      <c r="Y13" s="131"/>
      <c r="Z13" s="136" t="s">
        <v>751</v>
      </c>
      <c r="AA13" s="202" t="s">
        <v>2626</v>
      </c>
      <c r="AB13" s="135">
        <v>1000</v>
      </c>
      <c r="AC13" s="163"/>
      <c r="AD13" s="133"/>
    </row>
    <row r="14" spans="1:32" ht="16.5" customHeight="1">
      <c r="B14" s="174" t="s">
        <v>717</v>
      </c>
      <c r="C14" s="200" t="s">
        <v>718</v>
      </c>
      <c r="D14" s="135">
        <v>2600</v>
      </c>
      <c r="E14" s="163"/>
      <c r="F14" s="136" t="s">
        <v>723</v>
      </c>
      <c r="G14" s="188" t="s">
        <v>724</v>
      </c>
      <c r="H14" s="135">
        <v>1650</v>
      </c>
      <c r="I14" s="163"/>
      <c r="J14" s="136" t="s">
        <v>730</v>
      </c>
      <c r="K14" s="188" t="s">
        <v>731</v>
      </c>
      <c r="L14" s="135">
        <v>1350</v>
      </c>
      <c r="M14" s="163"/>
      <c r="N14" s="136"/>
      <c r="O14" s="132"/>
      <c r="P14" s="135"/>
      <c r="Q14" s="131"/>
      <c r="R14" s="132" t="s">
        <v>742</v>
      </c>
      <c r="S14" s="204" t="s">
        <v>2622</v>
      </c>
      <c r="T14" s="135">
        <v>350</v>
      </c>
      <c r="U14" s="163"/>
      <c r="V14" s="136"/>
      <c r="W14" s="132"/>
      <c r="X14" s="135"/>
      <c r="Y14" s="131"/>
      <c r="Z14" s="136" t="s">
        <v>752</v>
      </c>
      <c r="AA14" s="188" t="s">
        <v>2636</v>
      </c>
      <c r="AB14" s="135">
        <v>3000</v>
      </c>
      <c r="AC14" s="163"/>
      <c r="AD14" s="133" t="s">
        <v>200</v>
      </c>
    </row>
    <row r="15" spans="1:32" ht="16.5" customHeight="1">
      <c r="B15" s="137"/>
      <c r="C15" s="132"/>
      <c r="D15" s="135"/>
      <c r="E15" s="131"/>
      <c r="F15" s="136"/>
      <c r="G15" s="132"/>
      <c r="H15" s="135"/>
      <c r="I15" s="131"/>
      <c r="J15" s="136" t="s">
        <v>732</v>
      </c>
      <c r="K15" s="188" t="s">
        <v>733</v>
      </c>
      <c r="L15" s="190">
        <v>1400</v>
      </c>
      <c r="M15" s="163"/>
      <c r="N15" s="136"/>
      <c r="O15" s="132"/>
      <c r="P15" s="135"/>
      <c r="Q15" s="131"/>
      <c r="R15" s="132" t="s">
        <v>743</v>
      </c>
      <c r="S15" s="192" t="s">
        <v>2635</v>
      </c>
      <c r="T15" s="135">
        <v>300</v>
      </c>
      <c r="U15" s="163"/>
      <c r="V15" s="136"/>
      <c r="W15" s="132"/>
      <c r="X15" s="135"/>
      <c r="Y15" s="131"/>
      <c r="Z15" s="136" t="s">
        <v>753</v>
      </c>
      <c r="AA15" s="188" t="s">
        <v>2637</v>
      </c>
      <c r="AB15" s="135">
        <v>1500</v>
      </c>
      <c r="AC15" s="163"/>
      <c r="AD15" s="170">
        <f>SUMIF(C9:Y9,E9,C21:Y21)</f>
        <v>0</v>
      </c>
    </row>
    <row r="16" spans="1:32" ht="16.5" customHeight="1">
      <c r="B16" s="129"/>
      <c r="C16" s="132"/>
      <c r="D16" s="135"/>
      <c r="E16" s="131"/>
      <c r="F16" s="136"/>
      <c r="G16" s="132"/>
      <c r="H16" s="135"/>
      <c r="I16" s="131"/>
      <c r="J16" s="132"/>
      <c r="K16" s="132"/>
      <c r="L16" s="135"/>
      <c r="M16" s="131"/>
      <c r="N16" s="136"/>
      <c r="O16" s="132"/>
      <c r="P16" s="135"/>
      <c r="Q16" s="131"/>
      <c r="R16" s="138" t="s">
        <v>744</v>
      </c>
      <c r="S16" s="192" t="s">
        <v>2655</v>
      </c>
      <c r="T16" s="135">
        <v>150</v>
      </c>
      <c r="U16" s="163"/>
      <c r="V16" s="132"/>
      <c r="W16" s="132"/>
      <c r="X16" s="135"/>
      <c r="Y16" s="131"/>
      <c r="Z16" s="132" t="s">
        <v>754</v>
      </c>
      <c r="AA16" s="202" t="s">
        <v>2638</v>
      </c>
      <c r="AB16" s="135">
        <v>1500</v>
      </c>
      <c r="AC16" s="163"/>
      <c r="AD16" s="171" t="s">
        <v>2502</v>
      </c>
      <c r="AF16" s="140"/>
    </row>
    <row r="17" spans="2:32" ht="16.5" customHeight="1">
      <c r="B17" s="129"/>
      <c r="C17" s="132"/>
      <c r="D17" s="135"/>
      <c r="E17" s="131"/>
      <c r="F17" s="136"/>
      <c r="G17" s="132"/>
      <c r="H17" s="135"/>
      <c r="I17" s="131"/>
      <c r="J17" s="136"/>
      <c r="K17" s="132"/>
      <c r="L17" s="135"/>
      <c r="M17" s="131"/>
      <c r="N17" s="132"/>
      <c r="O17" s="132"/>
      <c r="P17" s="135"/>
      <c r="Q17" s="131"/>
      <c r="R17" s="132" t="s">
        <v>745</v>
      </c>
      <c r="S17" s="192" t="s">
        <v>2656</v>
      </c>
      <c r="T17" s="135">
        <v>50</v>
      </c>
      <c r="U17" s="163"/>
      <c r="V17" s="136"/>
      <c r="W17" s="132"/>
      <c r="X17" s="135"/>
      <c r="Y17" s="131"/>
      <c r="Z17" s="136" t="s">
        <v>755</v>
      </c>
      <c r="AA17" s="188" t="s">
        <v>2639</v>
      </c>
      <c r="AB17" s="135">
        <v>4000</v>
      </c>
      <c r="AC17" s="163"/>
      <c r="AD17" s="170">
        <f>AC21</f>
        <v>0</v>
      </c>
      <c r="AF17" s="141"/>
    </row>
    <row r="18" spans="2:32" ht="16.5" customHeight="1">
      <c r="B18" s="129"/>
      <c r="C18" s="132"/>
      <c r="D18" s="135"/>
      <c r="E18" s="131"/>
      <c r="F18" s="136"/>
      <c r="G18" s="132"/>
      <c r="H18" s="135"/>
      <c r="I18" s="131"/>
      <c r="J18" s="132"/>
      <c r="K18" s="132"/>
      <c r="L18" s="135"/>
      <c r="M18" s="131"/>
      <c r="N18" s="132"/>
      <c r="O18" s="132"/>
      <c r="P18" s="135"/>
      <c r="Q18" s="131"/>
      <c r="R18" s="132" t="s">
        <v>746</v>
      </c>
      <c r="S18" s="192" t="s">
        <v>2657</v>
      </c>
      <c r="T18" s="135">
        <v>50</v>
      </c>
      <c r="U18" s="163"/>
      <c r="V18" s="132"/>
      <c r="W18" s="132"/>
      <c r="X18" s="135"/>
      <c r="Y18" s="131"/>
      <c r="Z18" s="132"/>
      <c r="AA18" s="132"/>
      <c r="AB18" s="135"/>
      <c r="AC18" s="131"/>
      <c r="AD18" s="133"/>
      <c r="AF18" s="142"/>
    </row>
    <row r="19" spans="2:32" ht="16.5" customHeight="1">
      <c r="B19" s="134"/>
      <c r="C19" s="136"/>
      <c r="D19" s="143"/>
      <c r="E19" s="131"/>
      <c r="F19" s="136"/>
      <c r="G19" s="136"/>
      <c r="H19" s="143"/>
      <c r="I19" s="131"/>
      <c r="J19" s="136"/>
      <c r="K19" s="136"/>
      <c r="L19" s="143"/>
      <c r="M19" s="131"/>
      <c r="N19" s="136"/>
      <c r="O19" s="136"/>
      <c r="P19" s="143"/>
      <c r="Q19" s="131"/>
      <c r="R19" s="136" t="s">
        <v>747</v>
      </c>
      <c r="S19" s="192" t="s">
        <v>2658</v>
      </c>
      <c r="T19" s="143">
        <v>100</v>
      </c>
      <c r="U19" s="163"/>
      <c r="V19" s="136"/>
      <c r="W19" s="136"/>
      <c r="X19" s="143"/>
      <c r="Y19" s="131"/>
      <c r="Z19" s="136"/>
      <c r="AA19" s="136"/>
      <c r="AB19" s="143"/>
      <c r="AC19" s="131"/>
      <c r="AD19" s="133"/>
      <c r="AF19" s="142"/>
    </row>
    <row r="20" spans="2:32" ht="16.5" customHeight="1">
      <c r="B20" s="134"/>
      <c r="C20" s="136"/>
      <c r="D20" s="143"/>
      <c r="E20" s="131"/>
      <c r="F20" s="136"/>
      <c r="G20" s="136"/>
      <c r="H20" s="143"/>
      <c r="I20" s="131"/>
      <c r="J20" s="136"/>
      <c r="K20" s="136"/>
      <c r="L20" s="143"/>
      <c r="M20" s="131"/>
      <c r="N20" s="136"/>
      <c r="O20" s="136"/>
      <c r="P20" s="143"/>
      <c r="Q20" s="131"/>
      <c r="R20" s="136" t="s">
        <v>748</v>
      </c>
      <c r="S20" s="192" t="s">
        <v>2659</v>
      </c>
      <c r="T20" s="143">
        <v>150</v>
      </c>
      <c r="U20" s="163"/>
      <c r="V20" s="136"/>
      <c r="W20" s="136"/>
      <c r="X20" s="143"/>
      <c r="Y20" s="131"/>
      <c r="Z20" s="136"/>
      <c r="AA20" s="136"/>
      <c r="AB20" s="143"/>
      <c r="AC20" s="131"/>
      <c r="AD20" s="133"/>
      <c r="AF20" s="142"/>
    </row>
    <row r="21" spans="2:32" ht="16.5" customHeight="1">
      <c r="B21" s="134"/>
      <c r="C21" s="136" t="s">
        <v>59</v>
      </c>
      <c r="D21" s="143">
        <f>SUM(D11:D20)</f>
        <v>5750</v>
      </c>
      <c r="E21" s="165">
        <f>SUM(E11:E20)</f>
        <v>0</v>
      </c>
      <c r="F21" s="136"/>
      <c r="G21" s="136"/>
      <c r="H21" s="143">
        <f>SUM(H11:H20)</f>
        <v>7500</v>
      </c>
      <c r="I21" s="165">
        <f>SUM(I11:I20)</f>
        <v>0</v>
      </c>
      <c r="J21" s="136"/>
      <c r="K21" s="136"/>
      <c r="L21" s="143">
        <f>SUM(L11:L20)</f>
        <v>8650</v>
      </c>
      <c r="M21" s="165">
        <f>SUM(M11:M20)</f>
        <v>0</v>
      </c>
      <c r="N21" s="136"/>
      <c r="O21" s="136"/>
      <c r="P21" s="143">
        <f>SUM(P11:P20)</f>
        <v>4800</v>
      </c>
      <c r="Q21" s="165">
        <f>SUM(Q11:Q20)</f>
        <v>0</v>
      </c>
      <c r="R21" s="136"/>
      <c r="S21" s="136"/>
      <c r="T21" s="143">
        <f>SUM(T11:T20)</f>
        <v>1700</v>
      </c>
      <c r="U21" s="165">
        <f>SUM(U11:U20)</f>
        <v>0</v>
      </c>
      <c r="V21" s="136"/>
      <c r="W21" s="136"/>
      <c r="X21" s="143">
        <f>SUM(X11:X20)</f>
        <v>0</v>
      </c>
      <c r="Y21" s="165">
        <f>SUM(Y11:Y20)</f>
        <v>0</v>
      </c>
      <c r="Z21" s="136"/>
      <c r="AA21" s="136"/>
      <c r="AB21" s="143">
        <f>SUM(AB11:AB20)</f>
        <v>11900</v>
      </c>
      <c r="AC21" s="165">
        <f>SUM(AC11:AC20)</f>
        <v>0</v>
      </c>
      <c r="AD21" s="133"/>
      <c r="AF21" s="142"/>
    </row>
    <row r="22" spans="2:32" s="183" customFormat="1" ht="16.5" customHeight="1">
      <c r="B22" s="195"/>
      <c r="C22" s="196" t="s">
        <v>756</v>
      </c>
      <c r="D22" s="169"/>
      <c r="E22" s="169"/>
      <c r="F22" s="197"/>
      <c r="G22" s="197"/>
      <c r="H22" s="169"/>
      <c r="I22" s="169"/>
      <c r="J22" s="197"/>
      <c r="K22" s="197"/>
      <c r="L22" s="169"/>
      <c r="M22" s="169"/>
      <c r="N22" s="197"/>
      <c r="O22" s="197"/>
      <c r="P22" s="169"/>
      <c r="Q22" s="169"/>
      <c r="R22" s="197"/>
      <c r="S22" s="197"/>
      <c r="T22" s="169"/>
      <c r="U22" s="169"/>
      <c r="V22" s="197"/>
      <c r="W22" s="197"/>
      <c r="X22" s="169"/>
      <c r="Y22" s="169"/>
      <c r="Z22" s="197"/>
      <c r="AA22" s="197"/>
      <c r="AB22" s="169"/>
      <c r="AC22" s="169"/>
      <c r="AD22" s="198"/>
      <c r="AF22" s="142"/>
    </row>
    <row r="23" spans="2:32" ht="16.5" customHeight="1">
      <c r="B23" s="164" t="s">
        <v>757</v>
      </c>
      <c r="C23" s="186" t="s">
        <v>758</v>
      </c>
      <c r="D23" s="194">
        <v>1300</v>
      </c>
      <c r="E23" s="172"/>
      <c r="F23" s="166" t="s">
        <v>761</v>
      </c>
      <c r="G23" s="187" t="s">
        <v>762</v>
      </c>
      <c r="H23" s="167">
        <v>1900</v>
      </c>
      <c r="I23" s="172"/>
      <c r="J23" s="166" t="s">
        <v>769</v>
      </c>
      <c r="K23" s="187" t="s">
        <v>770</v>
      </c>
      <c r="L23" s="194">
        <v>2050</v>
      </c>
      <c r="M23" s="172"/>
      <c r="N23" s="166" t="s">
        <v>775</v>
      </c>
      <c r="O23" s="187" t="s">
        <v>766</v>
      </c>
      <c r="P23" s="194">
        <v>1950</v>
      </c>
      <c r="Q23" s="172"/>
      <c r="R23" s="166" t="s">
        <v>780</v>
      </c>
      <c r="S23" s="187" t="s">
        <v>2627</v>
      </c>
      <c r="T23" s="167">
        <v>200</v>
      </c>
      <c r="U23" s="172"/>
      <c r="V23" s="166"/>
      <c r="W23" s="166"/>
      <c r="X23" s="167"/>
      <c r="Y23" s="168"/>
      <c r="Z23" s="166" t="s">
        <v>786</v>
      </c>
      <c r="AA23" s="187" t="s">
        <v>2627</v>
      </c>
      <c r="AB23" s="167">
        <v>500</v>
      </c>
      <c r="AC23" s="172"/>
      <c r="AD23" s="133" t="s">
        <v>197</v>
      </c>
      <c r="AF23" s="142"/>
    </row>
    <row r="24" spans="2:32" ht="16.5" customHeight="1">
      <c r="B24" s="164" t="s">
        <v>759</v>
      </c>
      <c r="C24" s="200" t="s">
        <v>760</v>
      </c>
      <c r="D24" s="190">
        <v>2600</v>
      </c>
      <c r="E24" s="163"/>
      <c r="F24" s="136" t="s">
        <v>763</v>
      </c>
      <c r="G24" s="188" t="s">
        <v>764</v>
      </c>
      <c r="H24" s="143">
        <v>1300</v>
      </c>
      <c r="I24" s="163"/>
      <c r="J24" s="136" t="s">
        <v>771</v>
      </c>
      <c r="K24" s="188" t="s">
        <v>772</v>
      </c>
      <c r="L24" s="190">
        <v>2150</v>
      </c>
      <c r="M24" s="163"/>
      <c r="N24" s="136" t="s">
        <v>776</v>
      </c>
      <c r="O24" s="188" t="s">
        <v>777</v>
      </c>
      <c r="P24" s="135">
        <v>1000</v>
      </c>
      <c r="Q24" s="163"/>
      <c r="R24" s="136" t="s">
        <v>781</v>
      </c>
      <c r="S24" s="202" t="s">
        <v>2628</v>
      </c>
      <c r="T24" s="143">
        <v>500</v>
      </c>
      <c r="U24" s="163"/>
      <c r="V24" s="136"/>
      <c r="W24" s="136"/>
      <c r="X24" s="143"/>
      <c r="Y24" s="131"/>
      <c r="Z24" s="136" t="s">
        <v>787</v>
      </c>
      <c r="AA24" s="202" t="s">
        <v>2628</v>
      </c>
      <c r="AB24" s="143">
        <v>4500</v>
      </c>
      <c r="AC24" s="163"/>
      <c r="AD24" s="133">
        <f>SUMIF(C9:Y9,D9,C29:Y29)</f>
        <v>20250</v>
      </c>
      <c r="AF24" s="142"/>
    </row>
    <row r="25" spans="2:32" ht="16.5" customHeight="1">
      <c r="B25" s="134"/>
      <c r="C25" s="136"/>
      <c r="D25" s="143"/>
      <c r="E25" s="131"/>
      <c r="F25" s="136" t="s">
        <v>765</v>
      </c>
      <c r="G25" s="188" t="s">
        <v>766</v>
      </c>
      <c r="H25" s="143">
        <v>2100</v>
      </c>
      <c r="I25" s="163"/>
      <c r="J25" s="136" t="s">
        <v>773</v>
      </c>
      <c r="K25" s="188" t="s">
        <v>774</v>
      </c>
      <c r="L25" s="135">
        <v>1150</v>
      </c>
      <c r="M25" s="163"/>
      <c r="N25" s="136" t="s">
        <v>778</v>
      </c>
      <c r="O25" s="188" t="s">
        <v>779</v>
      </c>
      <c r="P25" s="190">
        <v>500</v>
      </c>
      <c r="Q25" s="163"/>
      <c r="R25" s="136" t="s">
        <v>782</v>
      </c>
      <c r="S25" s="188" t="s">
        <v>2640</v>
      </c>
      <c r="T25" s="143">
        <v>200</v>
      </c>
      <c r="U25" s="163"/>
      <c r="V25" s="136"/>
      <c r="W25" s="136"/>
      <c r="X25" s="143"/>
      <c r="Y25" s="131"/>
      <c r="Z25" s="136" t="s">
        <v>788</v>
      </c>
      <c r="AA25" s="188" t="s">
        <v>2640</v>
      </c>
      <c r="AB25" s="143">
        <v>1200</v>
      </c>
      <c r="AC25" s="163"/>
      <c r="AD25" s="133"/>
      <c r="AF25" s="142"/>
    </row>
    <row r="26" spans="2:32" ht="16.5" customHeight="1">
      <c r="B26" s="134"/>
      <c r="C26" s="136"/>
      <c r="D26" s="143"/>
      <c r="E26" s="131"/>
      <c r="F26" s="136" t="s">
        <v>767</v>
      </c>
      <c r="G26" s="188" t="s">
        <v>768</v>
      </c>
      <c r="H26" s="143">
        <v>1000</v>
      </c>
      <c r="I26" s="163"/>
      <c r="J26" s="136"/>
      <c r="K26" s="136"/>
      <c r="L26" s="143"/>
      <c r="M26" s="131"/>
      <c r="N26" s="136"/>
      <c r="O26" s="136"/>
      <c r="P26" s="143"/>
      <c r="Q26" s="131"/>
      <c r="R26" s="136" t="s">
        <v>783</v>
      </c>
      <c r="S26" s="188" t="s">
        <v>2641</v>
      </c>
      <c r="T26" s="143">
        <v>250</v>
      </c>
      <c r="U26" s="163"/>
      <c r="V26" s="136"/>
      <c r="W26" s="136"/>
      <c r="X26" s="143"/>
      <c r="Y26" s="131"/>
      <c r="Z26" s="136" t="s">
        <v>789</v>
      </c>
      <c r="AA26" s="188" t="s">
        <v>2642</v>
      </c>
      <c r="AB26" s="143">
        <v>1000</v>
      </c>
      <c r="AC26" s="163"/>
      <c r="AD26" s="133" t="s">
        <v>199</v>
      </c>
      <c r="AF26" s="142"/>
    </row>
    <row r="27" spans="2:32" ht="16.5" customHeight="1">
      <c r="B27" s="134"/>
      <c r="C27" s="136"/>
      <c r="D27" s="143"/>
      <c r="E27" s="131"/>
      <c r="F27" s="136"/>
      <c r="G27" s="136"/>
      <c r="H27" s="143"/>
      <c r="I27" s="131"/>
      <c r="J27" s="136"/>
      <c r="K27" s="136"/>
      <c r="L27" s="143"/>
      <c r="M27" s="131"/>
      <c r="N27" s="136"/>
      <c r="O27" s="136"/>
      <c r="P27" s="143"/>
      <c r="Q27" s="131"/>
      <c r="R27" s="136" t="s">
        <v>784</v>
      </c>
      <c r="S27" s="202" t="s">
        <v>2660</v>
      </c>
      <c r="T27" s="143">
        <v>50</v>
      </c>
      <c r="U27" s="163"/>
      <c r="V27" s="136"/>
      <c r="W27" s="136"/>
      <c r="X27" s="143"/>
      <c r="Y27" s="131"/>
      <c r="Z27" s="136" t="s">
        <v>790</v>
      </c>
      <c r="AA27" s="188" t="s">
        <v>2641</v>
      </c>
      <c r="AB27" s="143">
        <v>1650</v>
      </c>
      <c r="AC27" s="163"/>
      <c r="AD27" s="170">
        <f>SUMIF(C9:Y9,E9,C29:Y29)</f>
        <v>0</v>
      </c>
    </row>
    <row r="28" spans="2:32" ht="16.5" customHeight="1">
      <c r="B28" s="134"/>
      <c r="C28" s="136"/>
      <c r="D28" s="143"/>
      <c r="E28" s="131"/>
      <c r="F28" s="136"/>
      <c r="G28" s="136"/>
      <c r="H28" s="143"/>
      <c r="I28" s="131"/>
      <c r="J28" s="136"/>
      <c r="K28" s="136"/>
      <c r="L28" s="143"/>
      <c r="M28" s="131"/>
      <c r="N28" s="136"/>
      <c r="O28" s="136"/>
      <c r="P28" s="143"/>
      <c r="Q28" s="131"/>
      <c r="R28" s="136" t="s">
        <v>785</v>
      </c>
      <c r="S28" s="188" t="s">
        <v>2661</v>
      </c>
      <c r="T28" s="143">
        <v>50</v>
      </c>
      <c r="U28" s="163"/>
      <c r="V28" s="136"/>
      <c r="W28" s="136"/>
      <c r="X28" s="143"/>
      <c r="Y28" s="131"/>
      <c r="Z28" s="136" t="s">
        <v>791</v>
      </c>
      <c r="AA28" s="188" t="s">
        <v>2643</v>
      </c>
      <c r="AB28" s="143">
        <v>1000</v>
      </c>
      <c r="AC28" s="163"/>
      <c r="AD28" s="171" t="s">
        <v>2502</v>
      </c>
    </row>
    <row r="29" spans="2:32" ht="16.5" customHeight="1">
      <c r="B29" s="144"/>
      <c r="C29" s="136" t="s">
        <v>59</v>
      </c>
      <c r="D29" s="143">
        <f>SUM(D23:D28)</f>
        <v>3900</v>
      </c>
      <c r="E29" s="165">
        <f>SUM(E23:E28)</f>
        <v>0</v>
      </c>
      <c r="F29" s="136"/>
      <c r="G29" s="136"/>
      <c r="H29" s="143">
        <f>SUM(H23:H28)</f>
        <v>6300</v>
      </c>
      <c r="I29" s="165">
        <f>SUM(I23:I28)</f>
        <v>0</v>
      </c>
      <c r="J29" s="136"/>
      <c r="K29" s="136"/>
      <c r="L29" s="143">
        <f>SUM(L23:L28)</f>
        <v>5350</v>
      </c>
      <c r="M29" s="165">
        <f>SUM(M23:M28)</f>
        <v>0</v>
      </c>
      <c r="N29" s="136"/>
      <c r="O29" s="136"/>
      <c r="P29" s="143">
        <f>SUM(P23:P28)</f>
        <v>3450</v>
      </c>
      <c r="Q29" s="165">
        <f>SUM(Q23:Q28)</f>
        <v>0</v>
      </c>
      <c r="R29" s="136"/>
      <c r="S29" s="136"/>
      <c r="T29" s="143">
        <f>SUM(T23:T28)</f>
        <v>1250</v>
      </c>
      <c r="U29" s="165">
        <f>SUM(U23:U28)</f>
        <v>0</v>
      </c>
      <c r="V29" s="136"/>
      <c r="W29" s="136"/>
      <c r="X29" s="143">
        <f>SUM(X23:X28)</f>
        <v>0</v>
      </c>
      <c r="Y29" s="165">
        <f>SUM(Y23:Y28)</f>
        <v>0</v>
      </c>
      <c r="Z29" s="136"/>
      <c r="AA29" s="136"/>
      <c r="AB29" s="143">
        <f>SUM(AB23:AB28)</f>
        <v>9850</v>
      </c>
      <c r="AC29" s="165">
        <f>SUM(AC23:AC28)</f>
        <v>0</v>
      </c>
      <c r="AD29" s="170">
        <f>AC29</f>
        <v>0</v>
      </c>
    </row>
    <row r="30" spans="2:32" s="183" customFormat="1" ht="16.5" customHeight="1">
      <c r="B30" s="121"/>
      <c r="C30" s="196" t="s">
        <v>792</v>
      </c>
      <c r="D30" s="169"/>
      <c r="E30" s="169"/>
      <c r="F30" s="197"/>
      <c r="G30" s="197"/>
      <c r="H30" s="169"/>
      <c r="I30" s="169"/>
      <c r="J30" s="197"/>
      <c r="K30" s="197"/>
      <c r="L30" s="169"/>
      <c r="M30" s="169"/>
      <c r="N30" s="197"/>
      <c r="O30" s="197"/>
      <c r="P30" s="169"/>
      <c r="Q30" s="169"/>
      <c r="R30" s="197"/>
      <c r="S30" s="197"/>
      <c r="T30" s="169"/>
      <c r="U30" s="169"/>
      <c r="V30" s="197"/>
      <c r="W30" s="197"/>
      <c r="X30" s="169"/>
      <c r="Y30" s="169"/>
      <c r="Z30" s="197"/>
      <c r="AA30" s="197"/>
      <c r="AB30" s="169"/>
      <c r="AC30" s="169"/>
      <c r="AD30" s="198"/>
    </row>
    <row r="31" spans="2:32" ht="16.5" customHeight="1">
      <c r="B31" s="175" t="s">
        <v>793</v>
      </c>
      <c r="C31" s="186" t="s">
        <v>794</v>
      </c>
      <c r="D31" s="167">
        <v>950</v>
      </c>
      <c r="E31" s="172"/>
      <c r="F31" s="166" t="s">
        <v>799</v>
      </c>
      <c r="G31" s="187" t="s">
        <v>794</v>
      </c>
      <c r="H31" s="167">
        <v>1900</v>
      </c>
      <c r="I31" s="172"/>
      <c r="J31" s="166" t="s">
        <v>804</v>
      </c>
      <c r="K31" s="187" t="s">
        <v>794</v>
      </c>
      <c r="L31" s="194">
        <v>2500</v>
      </c>
      <c r="M31" s="172"/>
      <c r="N31" s="166" t="s">
        <v>809</v>
      </c>
      <c r="O31" s="187" t="s">
        <v>798</v>
      </c>
      <c r="P31" s="193">
        <v>700</v>
      </c>
      <c r="Q31" s="172"/>
      <c r="R31" s="166" t="s">
        <v>813</v>
      </c>
      <c r="S31" s="187" t="s">
        <v>2629</v>
      </c>
      <c r="T31" s="167">
        <v>250</v>
      </c>
      <c r="U31" s="172"/>
      <c r="V31" s="166"/>
      <c r="W31" s="166"/>
      <c r="X31" s="167"/>
      <c r="Y31" s="168"/>
      <c r="Z31" s="166" t="s">
        <v>817</v>
      </c>
      <c r="AA31" s="187" t="s">
        <v>2629</v>
      </c>
      <c r="AB31" s="167">
        <v>500</v>
      </c>
      <c r="AC31" s="172"/>
      <c r="AD31" s="133" t="s">
        <v>197</v>
      </c>
      <c r="AF31" s="145"/>
    </row>
    <row r="32" spans="2:32" ht="16.5" customHeight="1">
      <c r="B32" s="174" t="s">
        <v>795</v>
      </c>
      <c r="C32" s="200" t="s">
        <v>796</v>
      </c>
      <c r="D32" s="143">
        <v>1000</v>
      </c>
      <c r="E32" s="163"/>
      <c r="F32" s="136" t="s">
        <v>800</v>
      </c>
      <c r="G32" s="188" t="s">
        <v>796</v>
      </c>
      <c r="H32" s="143">
        <v>1400</v>
      </c>
      <c r="I32" s="163"/>
      <c r="J32" s="136" t="s">
        <v>805</v>
      </c>
      <c r="K32" s="188" t="s">
        <v>806</v>
      </c>
      <c r="L32" s="190">
        <v>1200</v>
      </c>
      <c r="M32" s="163"/>
      <c r="N32" s="136" t="s">
        <v>810</v>
      </c>
      <c r="O32" s="188" t="s">
        <v>796</v>
      </c>
      <c r="P32" s="189">
        <v>650</v>
      </c>
      <c r="Q32" s="163"/>
      <c r="R32" s="136" t="s">
        <v>814</v>
      </c>
      <c r="S32" s="188" t="s">
        <v>2630</v>
      </c>
      <c r="T32" s="143">
        <v>300</v>
      </c>
      <c r="U32" s="163"/>
      <c r="V32" s="136"/>
      <c r="W32" s="136"/>
      <c r="X32" s="143"/>
      <c r="Y32" s="131"/>
      <c r="Z32" s="136" t="s">
        <v>818</v>
      </c>
      <c r="AA32" s="188" t="s">
        <v>2630</v>
      </c>
      <c r="AB32" s="143">
        <v>1500</v>
      </c>
      <c r="AC32" s="163"/>
      <c r="AD32" s="133">
        <f>SUMIF(C9:Y9,D9,C38:Y38)</f>
        <v>18200</v>
      </c>
    </row>
    <row r="33" spans="2:35" ht="16.5" customHeight="1">
      <c r="B33" s="174" t="s">
        <v>797</v>
      </c>
      <c r="C33" s="200" t="s">
        <v>798</v>
      </c>
      <c r="D33" s="143">
        <v>1000</v>
      </c>
      <c r="E33" s="163"/>
      <c r="F33" s="136" t="s">
        <v>801</v>
      </c>
      <c r="G33" s="188" t="s">
        <v>802</v>
      </c>
      <c r="H33" s="143">
        <v>1300</v>
      </c>
      <c r="I33" s="163"/>
      <c r="J33" s="136" t="s">
        <v>807</v>
      </c>
      <c r="K33" s="188" t="s">
        <v>808</v>
      </c>
      <c r="L33" s="190">
        <v>3600</v>
      </c>
      <c r="M33" s="163"/>
      <c r="N33" s="136" t="s">
        <v>811</v>
      </c>
      <c r="O33" s="188" t="s">
        <v>812</v>
      </c>
      <c r="P33" s="189">
        <v>50</v>
      </c>
      <c r="Q33" s="163"/>
      <c r="R33" s="136" t="s">
        <v>815</v>
      </c>
      <c r="S33" s="188" t="s">
        <v>2631</v>
      </c>
      <c r="T33" s="143">
        <v>450</v>
      </c>
      <c r="U33" s="163"/>
      <c r="V33" s="136"/>
      <c r="W33" s="136"/>
      <c r="X33" s="143"/>
      <c r="Y33" s="131"/>
      <c r="Z33" s="136" t="s">
        <v>819</v>
      </c>
      <c r="AA33" s="188" t="s">
        <v>2631</v>
      </c>
      <c r="AB33" s="143">
        <v>500</v>
      </c>
      <c r="AC33" s="163"/>
      <c r="AD33" s="133"/>
    </row>
    <row r="34" spans="2:35" ht="16.5" customHeight="1">
      <c r="B34" s="129"/>
      <c r="C34" s="136"/>
      <c r="D34" s="143"/>
      <c r="E34" s="131"/>
      <c r="F34" s="136" t="s">
        <v>803</v>
      </c>
      <c r="G34" s="188" t="s">
        <v>798</v>
      </c>
      <c r="H34" s="143">
        <v>900</v>
      </c>
      <c r="I34" s="163"/>
      <c r="J34" s="136"/>
      <c r="K34" s="136"/>
      <c r="L34" s="143"/>
      <c r="M34" s="131"/>
      <c r="N34" s="136"/>
      <c r="O34" s="136"/>
      <c r="P34" s="143"/>
      <c r="Q34" s="131"/>
      <c r="R34" s="136" t="s">
        <v>816</v>
      </c>
      <c r="S34" s="202" t="s">
        <v>2662</v>
      </c>
      <c r="T34" s="143">
        <v>50</v>
      </c>
      <c r="U34" s="163"/>
      <c r="V34" s="136"/>
      <c r="W34" s="136"/>
      <c r="X34" s="143"/>
      <c r="Y34" s="131"/>
      <c r="Z34" s="136" t="s">
        <v>820</v>
      </c>
      <c r="AA34" s="188" t="s">
        <v>2644</v>
      </c>
      <c r="AB34" s="143">
        <v>1000</v>
      </c>
      <c r="AC34" s="163"/>
      <c r="AD34" s="133" t="s">
        <v>199</v>
      </c>
    </row>
    <row r="35" spans="2:35" ht="16.5" customHeight="1">
      <c r="B35" s="129"/>
      <c r="C35" s="136"/>
      <c r="D35" s="143"/>
      <c r="E35" s="131"/>
      <c r="F35" s="136"/>
      <c r="G35" s="136"/>
      <c r="H35" s="143"/>
      <c r="I35" s="131"/>
      <c r="J35" s="136"/>
      <c r="K35" s="136"/>
      <c r="L35" s="143"/>
      <c r="M35" s="131"/>
      <c r="N35" s="136"/>
      <c r="O35" s="136"/>
      <c r="P35" s="143"/>
      <c r="Q35" s="131"/>
      <c r="R35" s="136"/>
      <c r="S35" s="136"/>
      <c r="T35" s="143"/>
      <c r="U35" s="131"/>
      <c r="V35" s="136"/>
      <c r="W35" s="136"/>
      <c r="X35" s="143"/>
      <c r="Y35" s="131"/>
      <c r="Z35" s="136" t="s">
        <v>821</v>
      </c>
      <c r="AA35" s="188" t="s">
        <v>2645</v>
      </c>
      <c r="AB35" s="143">
        <v>1000</v>
      </c>
      <c r="AC35" s="163"/>
      <c r="AD35" s="170">
        <f>SUMIF(C9:Y9,E9,C38:Y38)</f>
        <v>0</v>
      </c>
    </row>
    <row r="36" spans="2:35" ht="16.5" customHeight="1">
      <c r="B36" s="134"/>
      <c r="C36" s="136"/>
      <c r="D36" s="143"/>
      <c r="E36" s="131"/>
      <c r="F36" s="136"/>
      <c r="G36" s="136"/>
      <c r="H36" s="143"/>
      <c r="I36" s="131"/>
      <c r="J36" s="136"/>
      <c r="K36" s="136"/>
      <c r="L36" s="143"/>
      <c r="M36" s="131"/>
      <c r="N36" s="136"/>
      <c r="O36" s="136"/>
      <c r="P36" s="143"/>
      <c r="Q36" s="131"/>
      <c r="R36" s="136"/>
      <c r="S36" s="136"/>
      <c r="T36" s="143"/>
      <c r="U36" s="131"/>
      <c r="V36" s="136"/>
      <c r="W36" s="136"/>
      <c r="X36" s="143"/>
      <c r="Y36" s="131"/>
      <c r="Z36" s="136" t="s">
        <v>822</v>
      </c>
      <c r="AA36" s="188" t="s">
        <v>2646</v>
      </c>
      <c r="AB36" s="143">
        <v>1000</v>
      </c>
      <c r="AC36" s="163"/>
      <c r="AD36" s="171" t="s">
        <v>2502</v>
      </c>
    </row>
    <row r="37" spans="2:35" ht="16.5" customHeight="1">
      <c r="B37" s="134"/>
      <c r="C37" s="136"/>
      <c r="D37" s="143"/>
      <c r="E37" s="131"/>
      <c r="F37" s="136"/>
      <c r="G37" s="136"/>
      <c r="H37" s="143"/>
      <c r="I37" s="131"/>
      <c r="J37" s="136"/>
      <c r="K37" s="136"/>
      <c r="L37" s="143"/>
      <c r="M37" s="131"/>
      <c r="N37" s="136"/>
      <c r="O37" s="136"/>
      <c r="P37" s="143"/>
      <c r="Q37" s="131"/>
      <c r="R37" s="136"/>
      <c r="S37" s="136"/>
      <c r="T37" s="143"/>
      <c r="U37" s="131"/>
      <c r="V37" s="136"/>
      <c r="W37" s="136"/>
      <c r="X37" s="143"/>
      <c r="Y37" s="131"/>
      <c r="Z37" s="136" t="s">
        <v>823</v>
      </c>
      <c r="AA37" s="188" t="s">
        <v>2647</v>
      </c>
      <c r="AB37" s="143">
        <v>2000</v>
      </c>
      <c r="AC37" s="163"/>
      <c r="AD37" s="170">
        <f>AC38</f>
        <v>0</v>
      </c>
    </row>
    <row r="38" spans="2:35" ht="16.5" customHeight="1">
      <c r="B38" s="134"/>
      <c r="C38" s="136" t="s">
        <v>59</v>
      </c>
      <c r="D38" s="143">
        <f>SUM(D31:D37)</f>
        <v>2950</v>
      </c>
      <c r="E38" s="165">
        <f>SUM(E31:E37)</f>
        <v>0</v>
      </c>
      <c r="F38" s="136"/>
      <c r="G38" s="136"/>
      <c r="H38" s="143">
        <f>SUM(H31:H37)</f>
        <v>5500</v>
      </c>
      <c r="I38" s="165">
        <f>SUM(I31:I37)</f>
        <v>0</v>
      </c>
      <c r="J38" s="136"/>
      <c r="K38" s="136"/>
      <c r="L38" s="143">
        <f>SUM(L31:L37)</f>
        <v>7300</v>
      </c>
      <c r="M38" s="165">
        <f>SUM(M31:M37)</f>
        <v>0</v>
      </c>
      <c r="N38" s="136"/>
      <c r="O38" s="136"/>
      <c r="P38" s="143">
        <f>SUM(P31:P37)</f>
        <v>1400</v>
      </c>
      <c r="Q38" s="165">
        <f>SUM(Q31:Q37)</f>
        <v>0</v>
      </c>
      <c r="R38" s="136"/>
      <c r="S38" s="136"/>
      <c r="T38" s="143">
        <f>SUM(T31:T37)</f>
        <v>1050</v>
      </c>
      <c r="U38" s="165">
        <f>SUM(U31:U37)</f>
        <v>0</v>
      </c>
      <c r="V38" s="136"/>
      <c r="W38" s="136"/>
      <c r="X38" s="143">
        <f>SUM(X31:X37)</f>
        <v>0</v>
      </c>
      <c r="Y38" s="165">
        <f>SUM(Y31:Y37)</f>
        <v>0</v>
      </c>
      <c r="Z38" s="136"/>
      <c r="AA38" s="136"/>
      <c r="AB38" s="143">
        <f>SUM(AB31:AB37)</f>
        <v>7500</v>
      </c>
      <c r="AC38" s="165">
        <f>SUM(AC31:AC37)</f>
        <v>0</v>
      </c>
      <c r="AD38" s="133"/>
    </row>
    <row r="39" spans="2:35" s="183" customFormat="1" ht="16.5" customHeight="1">
      <c r="B39" s="195"/>
      <c r="C39" s="196" t="s">
        <v>824</v>
      </c>
      <c r="D39" s="169"/>
      <c r="E39" s="169"/>
      <c r="F39" s="197"/>
      <c r="G39" s="197"/>
      <c r="H39" s="169"/>
      <c r="I39" s="169"/>
      <c r="J39" s="197"/>
      <c r="K39" s="197"/>
      <c r="L39" s="169"/>
      <c r="M39" s="169"/>
      <c r="N39" s="197"/>
      <c r="O39" s="197"/>
      <c r="P39" s="169"/>
      <c r="Q39" s="169"/>
      <c r="R39" s="197"/>
      <c r="S39" s="197"/>
      <c r="T39" s="169"/>
      <c r="U39" s="169"/>
      <c r="V39" s="197"/>
      <c r="W39" s="197"/>
      <c r="X39" s="169"/>
      <c r="Y39" s="169"/>
      <c r="Z39" s="197"/>
      <c r="AA39" s="197"/>
      <c r="AB39" s="169"/>
      <c r="AC39" s="169"/>
      <c r="AD39" s="198"/>
    </row>
    <row r="40" spans="2:35" ht="16.5" customHeight="1">
      <c r="B40" s="174" t="s">
        <v>825</v>
      </c>
      <c r="C40" s="186" t="s">
        <v>826</v>
      </c>
      <c r="D40" s="124">
        <v>2850</v>
      </c>
      <c r="E40" s="172"/>
      <c r="F40" s="166" t="s">
        <v>831</v>
      </c>
      <c r="G40" s="187" t="s">
        <v>832</v>
      </c>
      <c r="H40" s="124">
        <v>1550</v>
      </c>
      <c r="I40" s="172"/>
      <c r="J40" s="166" t="s">
        <v>844</v>
      </c>
      <c r="K40" s="187" t="s">
        <v>845</v>
      </c>
      <c r="L40" s="194">
        <v>1750</v>
      </c>
      <c r="M40" s="172"/>
      <c r="N40" s="166" t="s">
        <v>854</v>
      </c>
      <c r="O40" s="187" t="s">
        <v>828</v>
      </c>
      <c r="P40" s="194">
        <v>950</v>
      </c>
      <c r="Q40" s="172"/>
      <c r="R40" s="166" t="s">
        <v>863</v>
      </c>
      <c r="S40" s="187" t="s">
        <v>2632</v>
      </c>
      <c r="T40" s="167">
        <v>500</v>
      </c>
      <c r="U40" s="172"/>
      <c r="V40" s="166"/>
      <c r="W40" s="166"/>
      <c r="X40" s="167"/>
      <c r="Y40" s="168"/>
      <c r="Z40" s="166" t="s">
        <v>872</v>
      </c>
      <c r="AA40" s="187" t="s">
        <v>2632</v>
      </c>
      <c r="AB40" s="167">
        <v>10200</v>
      </c>
      <c r="AC40" s="172"/>
      <c r="AD40" s="133" t="s">
        <v>197</v>
      </c>
    </row>
    <row r="41" spans="2:35" ht="16.5" customHeight="1">
      <c r="B41" s="179" t="s">
        <v>827</v>
      </c>
      <c r="C41" s="200" t="s">
        <v>828</v>
      </c>
      <c r="D41" s="189">
        <v>650</v>
      </c>
      <c r="E41" s="163"/>
      <c r="F41" s="136" t="s">
        <v>833</v>
      </c>
      <c r="G41" s="188" t="s">
        <v>834</v>
      </c>
      <c r="H41" s="190">
        <v>1700</v>
      </c>
      <c r="I41" s="163"/>
      <c r="J41" s="136" t="s">
        <v>846</v>
      </c>
      <c r="K41" s="188" t="s">
        <v>834</v>
      </c>
      <c r="L41" s="135">
        <v>2950</v>
      </c>
      <c r="M41" s="163"/>
      <c r="N41" s="136" t="s">
        <v>855</v>
      </c>
      <c r="O41" s="188" t="s">
        <v>834</v>
      </c>
      <c r="P41" s="190">
        <v>1100</v>
      </c>
      <c r="Q41" s="163"/>
      <c r="R41" s="136" t="s">
        <v>864</v>
      </c>
      <c r="S41" s="188" t="s">
        <v>2633</v>
      </c>
      <c r="T41" s="143">
        <v>150</v>
      </c>
      <c r="U41" s="163"/>
      <c r="V41" s="136"/>
      <c r="W41" s="136"/>
      <c r="X41" s="143"/>
      <c r="Y41" s="131"/>
      <c r="Z41" s="136" t="s">
        <v>873</v>
      </c>
      <c r="AA41" s="188" t="s">
        <v>2634</v>
      </c>
      <c r="AB41" s="143">
        <v>2300</v>
      </c>
      <c r="AC41" s="163"/>
      <c r="AD41" s="133">
        <f>SUMIF(C9:Y9,D9,C51:Y51)</f>
        <v>39700</v>
      </c>
    </row>
    <row r="42" spans="2:35" ht="16.5" customHeight="1">
      <c r="B42" s="197" t="s">
        <v>829</v>
      </c>
      <c r="C42" s="200" t="s">
        <v>830</v>
      </c>
      <c r="D42" s="135">
        <v>1150</v>
      </c>
      <c r="E42" s="163"/>
      <c r="F42" s="136" t="s">
        <v>835</v>
      </c>
      <c r="G42" s="188" t="s">
        <v>836</v>
      </c>
      <c r="H42" s="135">
        <v>1200</v>
      </c>
      <c r="I42" s="163"/>
      <c r="J42" s="136" t="s">
        <v>847</v>
      </c>
      <c r="K42" s="188" t="s">
        <v>848</v>
      </c>
      <c r="L42" s="190">
        <v>3600</v>
      </c>
      <c r="M42" s="163"/>
      <c r="N42" s="136" t="s">
        <v>856</v>
      </c>
      <c r="O42" s="188" t="s">
        <v>836</v>
      </c>
      <c r="P42" s="190">
        <v>1350</v>
      </c>
      <c r="Q42" s="163"/>
      <c r="R42" s="136" t="s">
        <v>865</v>
      </c>
      <c r="S42" s="188" t="s">
        <v>2634</v>
      </c>
      <c r="T42" s="143">
        <v>100</v>
      </c>
      <c r="U42" s="163"/>
      <c r="V42" s="136"/>
      <c r="W42" s="136"/>
      <c r="X42" s="143"/>
      <c r="Y42" s="131"/>
      <c r="Z42" s="136" t="s">
        <v>874</v>
      </c>
      <c r="AA42" s="188" t="s">
        <v>2648</v>
      </c>
      <c r="AB42" s="143">
        <v>1500</v>
      </c>
      <c r="AC42" s="163"/>
      <c r="AD42" s="133"/>
    </row>
    <row r="43" spans="2:35" ht="16.5" customHeight="1">
      <c r="B43" s="122" t="s">
        <v>146</v>
      </c>
      <c r="C43" s="136"/>
      <c r="D43" s="143"/>
      <c r="E43" s="131"/>
      <c r="F43" s="136" t="s">
        <v>837</v>
      </c>
      <c r="G43" s="188" t="s">
        <v>838</v>
      </c>
      <c r="H43" s="135">
        <v>1800</v>
      </c>
      <c r="I43" s="163"/>
      <c r="J43" s="136" t="s">
        <v>849</v>
      </c>
      <c r="K43" s="188" t="s">
        <v>830</v>
      </c>
      <c r="L43" s="190">
        <v>1150</v>
      </c>
      <c r="M43" s="163"/>
      <c r="N43" s="136" t="s">
        <v>857</v>
      </c>
      <c r="O43" s="188" t="s">
        <v>838</v>
      </c>
      <c r="P43" s="190">
        <v>1150</v>
      </c>
      <c r="Q43" s="163"/>
      <c r="R43" s="136" t="s">
        <v>866</v>
      </c>
      <c r="S43" s="188" t="s">
        <v>2648</v>
      </c>
      <c r="T43" s="143">
        <v>150</v>
      </c>
      <c r="U43" s="163"/>
      <c r="V43" s="136"/>
      <c r="W43" s="136"/>
      <c r="X43" s="143"/>
      <c r="Y43" s="131"/>
      <c r="Z43" s="136" t="s">
        <v>875</v>
      </c>
      <c r="AA43" s="188" t="s">
        <v>2649</v>
      </c>
      <c r="AB43" s="143">
        <v>1000</v>
      </c>
      <c r="AC43" s="163"/>
      <c r="AD43" s="133" t="s">
        <v>199</v>
      </c>
    </row>
    <row r="44" spans="2:35" ht="16.5" customHeight="1">
      <c r="B44" s="129" t="s">
        <v>150</v>
      </c>
      <c r="C44" s="136"/>
      <c r="D44" s="143"/>
      <c r="E44" s="131"/>
      <c r="F44" s="136" t="s">
        <v>839</v>
      </c>
      <c r="G44" s="188" t="s">
        <v>830</v>
      </c>
      <c r="H44" s="135">
        <v>2300</v>
      </c>
      <c r="I44" s="163"/>
      <c r="J44" s="136" t="s">
        <v>850</v>
      </c>
      <c r="K44" s="188" t="s">
        <v>851</v>
      </c>
      <c r="L44" s="135">
        <v>2500</v>
      </c>
      <c r="M44" s="163"/>
      <c r="N44" s="136" t="s">
        <v>858</v>
      </c>
      <c r="O44" s="188" t="s">
        <v>859</v>
      </c>
      <c r="P44" s="190">
        <v>2850</v>
      </c>
      <c r="Q44" s="163"/>
      <c r="R44" s="136" t="s">
        <v>867</v>
      </c>
      <c r="S44" s="188" t="s">
        <v>2649</v>
      </c>
      <c r="T44" s="143">
        <v>50</v>
      </c>
      <c r="U44" s="163"/>
      <c r="V44" s="136"/>
      <c r="W44" s="136"/>
      <c r="X44" s="143"/>
      <c r="Y44" s="131"/>
      <c r="Z44" s="136" t="s">
        <v>876</v>
      </c>
      <c r="AA44" s="188" t="s">
        <v>2650</v>
      </c>
      <c r="AB44" s="143">
        <v>1300</v>
      </c>
      <c r="AC44" s="163"/>
      <c r="AD44" s="170">
        <f>SUMIF(C9:Y9,E9,C51:Y51)</f>
        <v>0</v>
      </c>
    </row>
    <row r="45" spans="2:35" ht="16.5" customHeight="1">
      <c r="B45" s="129" t="s">
        <v>151</v>
      </c>
      <c r="C45" s="136"/>
      <c r="D45" s="143"/>
      <c r="E45" s="131"/>
      <c r="F45" s="136" t="s">
        <v>840</v>
      </c>
      <c r="G45" s="188" t="s">
        <v>841</v>
      </c>
      <c r="H45" s="135">
        <v>1100</v>
      </c>
      <c r="I45" s="163"/>
      <c r="J45" s="136" t="s">
        <v>852</v>
      </c>
      <c r="K45" s="188" t="s">
        <v>853</v>
      </c>
      <c r="L45" s="190">
        <v>1750</v>
      </c>
      <c r="M45" s="163"/>
      <c r="N45" s="136" t="s">
        <v>860</v>
      </c>
      <c r="O45" s="188" t="s">
        <v>851</v>
      </c>
      <c r="P45" s="190">
        <v>1100</v>
      </c>
      <c r="Q45" s="163"/>
      <c r="R45" s="136" t="s">
        <v>868</v>
      </c>
      <c r="S45" s="188" t="s">
        <v>2650</v>
      </c>
      <c r="T45" s="143">
        <v>100</v>
      </c>
      <c r="U45" s="163"/>
      <c r="V45" s="136"/>
      <c r="W45" s="136"/>
      <c r="X45" s="143"/>
      <c r="Y45" s="131"/>
      <c r="Z45" s="136" t="s">
        <v>877</v>
      </c>
      <c r="AA45" s="188" t="s">
        <v>2651</v>
      </c>
      <c r="AB45" s="143">
        <v>500</v>
      </c>
      <c r="AC45" s="163"/>
      <c r="AD45" s="171" t="s">
        <v>2502</v>
      </c>
    </row>
    <row r="46" spans="2:35" ht="16.5" customHeight="1">
      <c r="B46" s="147"/>
      <c r="C46" s="136"/>
      <c r="D46" s="143"/>
      <c r="E46" s="131"/>
      <c r="F46" s="136" t="s">
        <v>842</v>
      </c>
      <c r="G46" s="188" t="s">
        <v>843</v>
      </c>
      <c r="H46" s="190">
        <v>1300</v>
      </c>
      <c r="I46" s="163"/>
      <c r="J46" s="136"/>
      <c r="K46" s="136"/>
      <c r="L46" s="143"/>
      <c r="M46" s="131"/>
      <c r="N46" s="136" t="s">
        <v>861</v>
      </c>
      <c r="O46" s="188" t="s">
        <v>862</v>
      </c>
      <c r="P46" s="190">
        <v>550</v>
      </c>
      <c r="Q46" s="163"/>
      <c r="R46" s="136" t="s">
        <v>869</v>
      </c>
      <c r="S46" s="188" t="s">
        <v>2651</v>
      </c>
      <c r="T46" s="143">
        <v>150</v>
      </c>
      <c r="U46" s="163"/>
      <c r="V46" s="136"/>
      <c r="W46" s="136"/>
      <c r="X46" s="143"/>
      <c r="Y46" s="131"/>
      <c r="Z46" s="136" t="s">
        <v>878</v>
      </c>
      <c r="AA46" s="188" t="s">
        <v>2653</v>
      </c>
      <c r="AB46" s="143">
        <v>3000</v>
      </c>
      <c r="AC46" s="163"/>
      <c r="AD46" s="170">
        <f>AC51</f>
        <v>0</v>
      </c>
    </row>
    <row r="47" spans="2:35" ht="16.5" customHeight="1">
      <c r="B47" s="129"/>
      <c r="C47" s="136"/>
      <c r="D47" s="143"/>
      <c r="E47" s="131"/>
      <c r="F47" s="136"/>
      <c r="G47" s="136"/>
      <c r="H47" s="143"/>
      <c r="I47" s="131"/>
      <c r="J47" s="136"/>
      <c r="K47" s="136"/>
      <c r="L47" s="143"/>
      <c r="M47" s="131"/>
      <c r="N47" s="136"/>
      <c r="O47" s="136"/>
      <c r="P47" s="143"/>
      <c r="Q47" s="131"/>
      <c r="R47" s="136" t="s">
        <v>870</v>
      </c>
      <c r="S47" s="202" t="s">
        <v>2652</v>
      </c>
      <c r="T47" s="143">
        <v>100</v>
      </c>
      <c r="U47" s="163"/>
      <c r="V47" s="136"/>
      <c r="W47" s="136"/>
      <c r="X47" s="143"/>
      <c r="Y47" s="131"/>
      <c r="Z47" s="136" t="s">
        <v>879</v>
      </c>
      <c r="AA47" s="188" t="s">
        <v>2654</v>
      </c>
      <c r="AB47" s="143">
        <v>500</v>
      </c>
      <c r="AC47" s="163"/>
      <c r="AD47" s="133"/>
    </row>
    <row r="48" spans="2:35" ht="16.5" customHeight="1">
      <c r="B48" s="129"/>
      <c r="C48" s="136"/>
      <c r="D48" s="143"/>
      <c r="E48" s="131"/>
      <c r="F48" s="136"/>
      <c r="G48" s="136"/>
      <c r="H48" s="143"/>
      <c r="I48" s="131"/>
      <c r="J48" s="136"/>
      <c r="K48" s="136"/>
      <c r="L48" s="143"/>
      <c r="M48" s="131"/>
      <c r="N48" s="136"/>
      <c r="O48" s="136"/>
      <c r="P48" s="143"/>
      <c r="Q48" s="131"/>
      <c r="R48" s="136" t="s">
        <v>871</v>
      </c>
      <c r="S48" s="188" t="s">
        <v>2663</v>
      </c>
      <c r="T48" s="143">
        <v>50</v>
      </c>
      <c r="U48" s="163"/>
      <c r="V48" s="136"/>
      <c r="W48" s="136"/>
      <c r="X48" s="143"/>
      <c r="Y48" s="131"/>
      <c r="Z48" s="136" t="s">
        <v>880</v>
      </c>
      <c r="AA48" s="202" t="s">
        <v>2652</v>
      </c>
      <c r="AB48" s="143">
        <v>1500</v>
      </c>
      <c r="AC48" s="163"/>
      <c r="AD48" s="133"/>
      <c r="AE48" s="148"/>
      <c r="AF48" s="148"/>
      <c r="AG48" s="148"/>
      <c r="AH48" s="148"/>
      <c r="AI48" s="148"/>
    </row>
    <row r="49" spans="2:35" ht="16.5" customHeight="1">
      <c r="B49" s="134"/>
      <c r="C49" s="136"/>
      <c r="D49" s="143"/>
      <c r="E49" s="131"/>
      <c r="F49" s="136"/>
      <c r="G49" s="136"/>
      <c r="H49" s="143"/>
      <c r="I49" s="131"/>
      <c r="J49" s="136" t="s">
        <v>152</v>
      </c>
      <c r="K49" s="136"/>
      <c r="L49" s="143"/>
      <c r="M49" s="131"/>
      <c r="N49" s="136"/>
      <c r="O49" s="136"/>
      <c r="P49" s="143"/>
      <c r="Q49" s="131"/>
      <c r="R49" s="136"/>
      <c r="S49" s="136"/>
      <c r="T49" s="143"/>
      <c r="U49" s="131"/>
      <c r="V49" s="132"/>
      <c r="W49" s="136"/>
      <c r="X49" s="143"/>
      <c r="Y49" s="131"/>
      <c r="Z49" s="132"/>
      <c r="AA49" s="136"/>
      <c r="AB49" s="143"/>
      <c r="AC49" s="131"/>
      <c r="AD49" s="133"/>
      <c r="AE49" s="148"/>
      <c r="AF49" s="148"/>
      <c r="AG49" s="148"/>
      <c r="AH49" s="148"/>
      <c r="AI49" s="148"/>
    </row>
    <row r="50" spans="2:35" ht="16.5" customHeight="1">
      <c r="B50" s="134"/>
      <c r="C50" s="136"/>
      <c r="D50" s="143"/>
      <c r="E50" s="131"/>
      <c r="F50" s="136"/>
      <c r="G50" s="136"/>
      <c r="H50" s="143"/>
      <c r="I50" s="131"/>
      <c r="J50" s="132"/>
      <c r="K50" s="136"/>
      <c r="L50" s="143"/>
      <c r="M50" s="131"/>
      <c r="N50" s="136"/>
      <c r="O50" s="136"/>
      <c r="P50" s="143"/>
      <c r="Q50" s="131"/>
      <c r="R50" s="136"/>
      <c r="S50" s="136"/>
      <c r="T50" s="143"/>
      <c r="U50" s="131"/>
      <c r="V50" s="136"/>
      <c r="W50" s="136"/>
      <c r="X50" s="143"/>
      <c r="Y50" s="131"/>
      <c r="Z50" s="136"/>
      <c r="AA50" s="136"/>
      <c r="AB50" s="143"/>
      <c r="AC50" s="131"/>
      <c r="AD50" s="133"/>
      <c r="AE50" s="148"/>
      <c r="AF50" s="148"/>
      <c r="AG50" s="148"/>
      <c r="AH50" s="148"/>
      <c r="AI50" s="148"/>
    </row>
    <row r="51" spans="2:35" ht="16.5" customHeight="1">
      <c r="B51" s="144"/>
      <c r="C51" s="144" t="s">
        <v>291</v>
      </c>
      <c r="D51" s="149">
        <f>SUM(D40:D50)</f>
        <v>4650</v>
      </c>
      <c r="E51" s="150">
        <f>SUM(E40:E50)</f>
        <v>0</v>
      </c>
      <c r="F51" s="144">
        <f t="shared" ref="F51:Z51" si="0">SUM(F43:F50)</f>
        <v>0</v>
      </c>
      <c r="G51" s="144"/>
      <c r="H51" s="149">
        <f>SUM(H40:H50)</f>
        <v>10950</v>
      </c>
      <c r="I51" s="150">
        <f>SUM(I40:I50)</f>
        <v>0</v>
      </c>
      <c r="J51" s="146">
        <f t="shared" si="0"/>
        <v>0</v>
      </c>
      <c r="K51" s="144"/>
      <c r="L51" s="149">
        <f>SUM(L40:L50)</f>
        <v>13700</v>
      </c>
      <c r="M51" s="150">
        <f>SUM(M40:M50)</f>
        <v>0</v>
      </c>
      <c r="N51" s="144">
        <f t="shared" si="0"/>
        <v>0</v>
      </c>
      <c r="O51" s="144"/>
      <c r="P51" s="149">
        <f>SUM(P40:P50)</f>
        <v>9050</v>
      </c>
      <c r="Q51" s="150">
        <f>SUM(Q40:Q50)</f>
        <v>0</v>
      </c>
      <c r="R51" s="144">
        <f t="shared" si="0"/>
        <v>0</v>
      </c>
      <c r="S51" s="144"/>
      <c r="T51" s="149">
        <f>SUM(T40:T50)</f>
        <v>1350</v>
      </c>
      <c r="U51" s="150">
        <f>SUM(U40:U50)</f>
        <v>0</v>
      </c>
      <c r="V51" s="144">
        <f t="shared" si="0"/>
        <v>0</v>
      </c>
      <c r="W51" s="144"/>
      <c r="X51" s="149">
        <f>SUM(X40:X50)</f>
        <v>0</v>
      </c>
      <c r="Y51" s="150">
        <f>SUM(Y40:Y50)</f>
        <v>0</v>
      </c>
      <c r="Z51" s="144">
        <f t="shared" si="0"/>
        <v>0</v>
      </c>
      <c r="AA51" s="144"/>
      <c r="AB51" s="149">
        <f>SUM(AB40:AB50)</f>
        <v>21800</v>
      </c>
      <c r="AC51" s="150">
        <f>SUM(AC40:AC50)</f>
        <v>0</v>
      </c>
      <c r="AD51" s="151"/>
      <c r="AE51" s="148"/>
      <c r="AF51" s="148"/>
      <c r="AG51" s="148"/>
      <c r="AH51" s="148"/>
      <c r="AI51" s="148"/>
    </row>
    <row r="52" spans="2:35" ht="16.5" customHeight="1">
      <c r="B52" s="152" t="s">
        <v>153</v>
      </c>
      <c r="C52" s="153"/>
      <c r="D52" s="154"/>
      <c r="E52" s="154"/>
      <c r="F52" s="155"/>
      <c r="G52" s="154"/>
      <c r="H52" s="156"/>
      <c r="I52" s="154"/>
      <c r="J52" s="154"/>
      <c r="K52" s="154"/>
      <c r="L52" s="155"/>
      <c r="M52" s="152"/>
      <c r="N52" s="154"/>
      <c r="O52" s="154"/>
      <c r="P52" s="154"/>
      <c r="Q52" s="154"/>
      <c r="R52" s="157"/>
      <c r="S52" s="280"/>
      <c r="T52" s="281"/>
      <c r="U52" s="155"/>
      <c r="Z52" s="158"/>
      <c r="AA52" s="158"/>
      <c r="AB52" s="158"/>
      <c r="AC52" s="158"/>
      <c r="AD52" s="158"/>
      <c r="AE52" s="148"/>
      <c r="AF52" s="148"/>
      <c r="AG52" s="148"/>
      <c r="AH52" s="148"/>
      <c r="AI52" s="148"/>
    </row>
    <row r="53" spans="2:35" ht="16.5" customHeight="1">
      <c r="B53" s="159"/>
      <c r="C53" s="282"/>
      <c r="D53" s="283"/>
      <c r="E53" s="283"/>
      <c r="F53" s="283"/>
      <c r="G53" s="284"/>
      <c r="H53" s="282"/>
      <c r="I53" s="283"/>
      <c r="J53" s="283"/>
      <c r="K53" s="283"/>
      <c r="L53" s="284"/>
      <c r="M53" s="285"/>
      <c r="N53" s="286"/>
      <c r="O53" s="286"/>
      <c r="P53" s="286"/>
      <c r="Q53" s="287"/>
      <c r="R53" s="160"/>
      <c r="S53" s="282"/>
      <c r="T53" s="283"/>
      <c r="U53" s="284"/>
      <c r="AE53" s="148"/>
      <c r="AF53" s="148"/>
      <c r="AG53" s="148"/>
      <c r="AH53" s="148"/>
      <c r="AI53" s="148"/>
    </row>
    <row r="54" spans="2:35" ht="16.5" customHeight="1">
      <c r="B54" s="104" t="s">
        <v>154</v>
      </c>
      <c r="C54" s="104" t="s">
        <v>155</v>
      </c>
      <c r="AE54" s="148"/>
      <c r="AF54" s="148"/>
      <c r="AG54" s="148"/>
      <c r="AH54" s="148"/>
      <c r="AI54" s="148"/>
    </row>
    <row r="55" spans="2:35" ht="16.5" customHeight="1">
      <c r="B55" s="104" t="s">
        <v>88</v>
      </c>
      <c r="C55" s="104" t="s">
        <v>156</v>
      </c>
      <c r="AD55" s="161" t="s">
        <v>0</v>
      </c>
      <c r="AE55" s="148"/>
      <c r="AF55" s="148"/>
      <c r="AG55" s="148"/>
      <c r="AH55" s="148"/>
      <c r="AI55" s="148"/>
    </row>
    <row r="56" spans="2:35" ht="16.5" customHeight="1">
      <c r="B56" s="104" t="s">
        <v>89</v>
      </c>
      <c r="C56" s="104" t="s">
        <v>157</v>
      </c>
      <c r="AD56" s="161"/>
      <c r="AE56" s="148"/>
      <c r="AF56" s="148"/>
      <c r="AG56" s="148"/>
      <c r="AH56" s="148"/>
      <c r="AI56" s="148"/>
    </row>
    <row r="57" spans="2:35" ht="16.5" customHeight="1">
      <c r="B57" s="104" t="s">
        <v>158</v>
      </c>
      <c r="C57" s="104"/>
      <c r="AE57" s="148"/>
      <c r="AF57" s="148"/>
      <c r="AG57" s="148"/>
      <c r="AH57" s="148"/>
      <c r="AI57" s="148"/>
    </row>
    <row r="58" spans="2:35" ht="16.5" customHeight="1">
      <c r="B58" s="104"/>
      <c r="C58" s="104"/>
    </row>
  </sheetData>
  <sheetProtection sheet="1" objects="1" scenarios="1" formatCells="0"/>
  <mergeCells count="16">
    <mergeCell ref="Y6:AD6"/>
    <mergeCell ref="S52:T52"/>
    <mergeCell ref="C53:G53"/>
    <mergeCell ref="H53:L53"/>
    <mergeCell ref="M53:Q53"/>
    <mergeCell ref="S53:U53"/>
    <mergeCell ref="C5:H6"/>
    <mergeCell ref="I5:M6"/>
    <mergeCell ref="O5:Q6"/>
    <mergeCell ref="S5:X6"/>
    <mergeCell ref="Y5:AD5"/>
    <mergeCell ref="C3:H4"/>
    <mergeCell ref="I3:O4"/>
    <mergeCell ref="P3:S4"/>
    <mergeCell ref="T3:AA4"/>
    <mergeCell ref="AB3:AD4"/>
  </mergeCells>
  <phoneticPr fontId="3"/>
  <conditionalFormatting sqref="E11:E14">
    <cfRule type="expression" dxfId="529" priority="1" stopIfTrue="1">
      <formula>D11&lt;E11</formula>
    </cfRule>
    <cfRule type="expression" dxfId="528" priority="2" stopIfTrue="1">
      <formula>MOD(E11,50)&gt;0</formula>
    </cfRule>
  </conditionalFormatting>
  <conditionalFormatting sqref="E23:E24">
    <cfRule type="expression" dxfId="527" priority="67" stopIfTrue="1">
      <formula>D23&lt;E23</formula>
    </cfRule>
    <cfRule type="expression" dxfId="526" priority="68" stopIfTrue="1">
      <formula>MOD(E23,50)&gt;0</formula>
    </cfRule>
  </conditionalFormatting>
  <conditionalFormatting sqref="E31:E33">
    <cfRule type="expression" dxfId="525" priority="115" stopIfTrue="1">
      <formula>D31&lt;E31</formula>
    </cfRule>
    <cfRule type="expression" dxfId="524" priority="116" stopIfTrue="1">
      <formula>MOD(E31,50)&gt;0</formula>
    </cfRule>
  </conditionalFormatting>
  <conditionalFormatting sqref="E40:E42">
    <cfRule type="expression" dxfId="523" priority="164" stopIfTrue="1">
      <formula>MOD(E40,50)&gt;0</formula>
    </cfRule>
    <cfRule type="expression" dxfId="522" priority="163" stopIfTrue="1">
      <formula>D40&lt;E40</formula>
    </cfRule>
  </conditionalFormatting>
  <conditionalFormatting sqref="I11:I14">
    <cfRule type="expression" dxfId="521" priority="9" stopIfTrue="1">
      <formula>H11&lt;I11</formula>
    </cfRule>
    <cfRule type="expression" dxfId="520" priority="10" stopIfTrue="1">
      <formula>MOD(I11,50)&gt;0</formula>
    </cfRule>
  </conditionalFormatting>
  <conditionalFormatting sqref="I23:I26">
    <cfRule type="expression" dxfId="519" priority="71" stopIfTrue="1">
      <formula>H23&lt;I23</formula>
    </cfRule>
    <cfRule type="expression" dxfId="518" priority="72" stopIfTrue="1">
      <formula>MOD(I23,50)&gt;0</formula>
    </cfRule>
  </conditionalFormatting>
  <conditionalFormatting sqref="I31:I34">
    <cfRule type="expression" dxfId="517" priority="122" stopIfTrue="1">
      <formula>MOD(I31,50)&gt;0</formula>
    </cfRule>
    <cfRule type="expression" dxfId="516" priority="121" stopIfTrue="1">
      <formula>H31&lt;I31</formula>
    </cfRule>
  </conditionalFormatting>
  <conditionalFormatting sqref="I40:I46">
    <cfRule type="expression" dxfId="515" priority="169" stopIfTrue="1">
      <formula>H40&lt;I40</formula>
    </cfRule>
    <cfRule type="expression" dxfId="514" priority="170" stopIfTrue="1">
      <formula>MOD(I40,50)&gt;0</formula>
    </cfRule>
  </conditionalFormatting>
  <conditionalFormatting sqref="M11:M15">
    <cfRule type="expression" dxfId="513" priority="17" stopIfTrue="1">
      <formula>L11&lt;M11</formula>
    </cfRule>
    <cfRule type="expression" dxfId="512" priority="18" stopIfTrue="1">
      <formula>MOD(M11,50)&gt;0</formula>
    </cfRule>
  </conditionalFormatting>
  <conditionalFormatting sqref="M23:M25">
    <cfRule type="expression" dxfId="511" priority="79" stopIfTrue="1">
      <formula>L23&lt;M23</formula>
    </cfRule>
    <cfRule type="expression" dxfId="510" priority="80" stopIfTrue="1">
      <formula>MOD(M23,50)&gt;0</formula>
    </cfRule>
  </conditionalFormatting>
  <conditionalFormatting sqref="M31:M33">
    <cfRule type="expression" dxfId="509" priority="130" stopIfTrue="1">
      <formula>MOD(M31,50)&gt;0</formula>
    </cfRule>
    <cfRule type="expression" dxfId="508" priority="129" stopIfTrue="1">
      <formula>L31&lt;M31</formula>
    </cfRule>
  </conditionalFormatting>
  <conditionalFormatting sqref="M40:M45">
    <cfRule type="expression" dxfId="507" priority="184" stopIfTrue="1">
      <formula>MOD(M40,50)&gt;0</formula>
    </cfRule>
    <cfRule type="expression" dxfId="506" priority="183" stopIfTrue="1">
      <formula>L40&lt;M40</formula>
    </cfRule>
  </conditionalFormatting>
  <conditionalFormatting sqref="Q11:Q13">
    <cfRule type="expression" dxfId="505" priority="28" stopIfTrue="1">
      <formula>MOD(Q11,50)&gt;0</formula>
    </cfRule>
    <cfRule type="expression" dxfId="504" priority="27" stopIfTrue="1">
      <formula>P11&lt;Q11</formula>
    </cfRule>
  </conditionalFormatting>
  <conditionalFormatting sqref="Q23:Q25">
    <cfRule type="expression" dxfId="503" priority="85" stopIfTrue="1">
      <formula>P23&lt;Q23</formula>
    </cfRule>
    <cfRule type="expression" dxfId="502" priority="86" stopIfTrue="1">
      <formula>MOD(Q23,50)&gt;0</formula>
    </cfRule>
  </conditionalFormatting>
  <conditionalFormatting sqref="Q31:Q33">
    <cfRule type="expression" dxfId="501" priority="135" stopIfTrue="1">
      <formula>P31&lt;Q31</formula>
    </cfRule>
    <cfRule type="expression" dxfId="500" priority="136" stopIfTrue="1">
      <formula>MOD(Q31,50)&gt;0</formula>
    </cfRule>
  </conditionalFormatting>
  <conditionalFormatting sqref="Q40:Q46">
    <cfRule type="expression" dxfId="499" priority="195" stopIfTrue="1">
      <formula>P40&lt;Q40</formula>
    </cfRule>
    <cfRule type="expression" dxfId="498" priority="196" stopIfTrue="1">
      <formula>MOD(Q40,50)&gt;0</formula>
    </cfRule>
  </conditionalFormatting>
  <conditionalFormatting sqref="U11:U20">
    <cfRule type="expression" dxfId="497" priority="34" stopIfTrue="1">
      <formula>MOD(U11,50)&gt;0</formula>
    </cfRule>
    <cfRule type="expression" dxfId="496" priority="33" stopIfTrue="1">
      <formula>T11&lt;U11</formula>
    </cfRule>
  </conditionalFormatting>
  <conditionalFormatting sqref="U23:U28">
    <cfRule type="expression" dxfId="495" priority="91" stopIfTrue="1">
      <formula>T23&lt;U23</formula>
    </cfRule>
    <cfRule type="expression" dxfId="494" priority="92" stopIfTrue="1">
      <formula>MOD(U23,50)&gt;0</formula>
    </cfRule>
  </conditionalFormatting>
  <conditionalFormatting sqref="U31:U34">
    <cfRule type="expression" dxfId="493" priority="141" stopIfTrue="1">
      <formula>T31&lt;U31</formula>
    </cfRule>
    <cfRule type="expression" dxfId="492" priority="142" stopIfTrue="1">
      <formula>MOD(U31,50)&gt;0</formula>
    </cfRule>
  </conditionalFormatting>
  <conditionalFormatting sqref="U40:U48">
    <cfRule type="expression" dxfId="491" priority="209" stopIfTrue="1">
      <formula>T40&lt;U40</formula>
    </cfRule>
    <cfRule type="expression" dxfId="490" priority="210" stopIfTrue="1">
      <formula>MOD(U40,50)&gt;0</formula>
    </cfRule>
  </conditionalFormatting>
  <conditionalFormatting sqref="AC11:AC17">
    <cfRule type="expression" dxfId="489" priority="54" stopIfTrue="1">
      <formula>MOD(AC11,50)&gt;0</formula>
    </cfRule>
    <cfRule type="expression" dxfId="488" priority="53" stopIfTrue="1">
      <formula>AB11&lt;AC11</formula>
    </cfRule>
  </conditionalFormatting>
  <conditionalFormatting sqref="AC23:AC28">
    <cfRule type="expression" dxfId="487" priority="104" stopIfTrue="1">
      <formula>MOD(AC23,50)&gt;0</formula>
    </cfRule>
    <cfRule type="expression" dxfId="486" priority="103" stopIfTrue="1">
      <formula>AB23&lt;AC23</formula>
    </cfRule>
  </conditionalFormatting>
  <conditionalFormatting sqref="AC31:AC37">
    <cfRule type="expression" dxfId="485" priority="149" stopIfTrue="1">
      <formula>AB31&lt;AC31</formula>
    </cfRule>
    <cfRule type="expression" dxfId="484" priority="150" stopIfTrue="1">
      <formula>MOD(AC31,50)&gt;0</formula>
    </cfRule>
  </conditionalFormatting>
  <conditionalFormatting sqref="AC40:AC48">
    <cfRule type="expression" dxfId="483" priority="227" stopIfTrue="1">
      <formula>AB40&lt;AC40</formula>
    </cfRule>
    <cfRule type="expression" dxfId="482" priority="228" stopIfTrue="1">
      <formula>MOD(AC40,50)&gt;0</formula>
    </cfRule>
  </conditionalFormatting>
  <dataValidations count="1">
    <dataValidation type="custom" errorStyle="warning" allowBlank="1" showInputMessage="1" showErrorMessage="1" errorTitle="入力が正しくありません！" error="入力された部数が、フル部数オーバーもしくは50部単位の部数になっておりません。" sqref="AC40:AC48 U40:U48 Q40:Q46 M40:M45 I40:I46 E40:E42 AC31:AC37 U31:U34 Q31:Q33 M31:M33 I31:I34 E31:E33 AC23:AC28 U23:U28 Q23:Q25 M23:M25 I23:I26 E23:E24 AC11:AC17 U11:U20 Q11:Q13 M11:M15 I11:I14 E11:E14" xr:uid="{00000000-0002-0000-0C00-000000000000}">
      <formula1>NOT(OR(D11&lt;E11,MOD(E11,50)&gt;0))</formula1>
    </dataValidation>
  </dataValidations>
  <hyperlinks>
    <hyperlink ref="C3" location="一番最初に入力して下さい!E7" tooltip="入力シートへ" display="一番最初に入力して下さい!E7" xr:uid="{00000000-0004-0000-0C00-000000000000}"/>
    <hyperlink ref="C5" location="一番最初に入力して下さい!E8" tooltip="入力シートへ" display="一番最初に入力して下さい!E8" xr:uid="{00000000-0004-0000-0C00-000001000000}"/>
    <hyperlink ref="I3" location="一番最初に入力して下さい!E5" tooltip="入力シートへ" display="一番最初に入力して下さい!E5" xr:uid="{00000000-0004-0000-0C00-000002000000}"/>
    <hyperlink ref="P3" location="一番最初に入力して下さい!E9" tooltip="入力シートへ" display="一番最初に入力して下さい!E9" xr:uid="{00000000-0004-0000-0C00-000003000000}"/>
    <hyperlink ref="I5" location="一番最初に入力して下さい!E11" tooltip="入力シートへ" display="一番最初に入力して下さい!E11" xr:uid="{00000000-0004-0000-0C00-000004000000}"/>
    <hyperlink ref="O5" location="一番最初に入力して下さい!E12" tooltip="入力シートへ" display="一番最初に入力して下さい!E12" xr:uid="{00000000-0004-0000-0C00-000005000000}"/>
    <hyperlink ref="S5" location="一番最初に入力して下さい!E13" tooltip="入力シートへ" display="一番最初に入力して下さい!E13" xr:uid="{00000000-0004-0000-0C00-000006000000}"/>
    <hyperlink ref="C10" location="大阪市部数合計表!B25" tooltip="集計シートへ" display="大阪市部数合計表!B25" xr:uid="{00000000-0004-0000-0C00-0000A0000000}"/>
    <hyperlink ref="C22" location="大阪市部数合計表!B26" tooltip="集計シートへ" display="大阪市部数合計表!B26" xr:uid="{00000000-0004-0000-0C00-0000A1000000}"/>
    <hyperlink ref="C30" location="大阪市部数合計表!B27" tooltip="集計シートへ" display="大阪市部数合計表!B27" xr:uid="{00000000-0004-0000-0C00-0000A2000000}"/>
    <hyperlink ref="C39" location="大阪市部数合計表!B28" tooltip="集計シートへ" display="大阪市部数合計表!B28" xr:uid="{00000000-0004-0000-0C00-0000A3000000}"/>
  </hyperlinks>
  <printOptions horizontalCentered="1" verticalCentered="1"/>
  <pageMargins left="0" right="0" top="0" bottom="0" header="0" footer="0"/>
  <pageSetup paperSize="9" scale="65"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一番最初に入力して下さい</vt:lpstr>
      <vt:lpstr>大阪市部数合計表</vt:lpstr>
      <vt:lpstr>大阪府総部数合計表</vt:lpstr>
      <vt:lpstr>中央区・西区・西淀川区・淀川区</vt:lpstr>
      <vt:lpstr>東淀川区・北区・福島区・都島区</vt:lpstr>
      <vt:lpstr>旭区・此花区・港区・大正区</vt:lpstr>
      <vt:lpstr>浪速区・阿倍野区・西成区・天王寺区</vt:lpstr>
      <vt:lpstr>生野区・東成区・城東区・鶴見区</vt:lpstr>
      <vt:lpstr>住吉区・東住吉区・住之江区・平野区</vt:lpstr>
      <vt:lpstr>豊中市・吹田市</vt:lpstr>
      <vt:lpstr>茨木市・高槻市・三島郡</vt:lpstr>
      <vt:lpstr>池田市・摂津市・箕面市</vt:lpstr>
      <vt:lpstr>枚方市・寝屋川市</vt:lpstr>
      <vt:lpstr>門真市・守口市・交野市・四条畷市</vt:lpstr>
      <vt:lpstr>大東市・東大阪市</vt:lpstr>
      <vt:lpstr>八尾市・柏原市・松原市</vt:lpstr>
      <vt:lpstr>羽曳野市・藤井寺市・富田林市・南河内郡</vt:lpstr>
      <vt:lpstr>河内長野市・大阪狭山市</vt:lpstr>
      <vt:lpstr>堺市堺区・中区・東区</vt:lpstr>
      <vt:lpstr>堺市西区・南区・北区・美原区</vt:lpstr>
      <vt:lpstr>泉大津市・高石市・岸和田市・泉北郡</vt:lpstr>
      <vt:lpstr>貝塚市･泉佐野市･和泉市</vt:lpstr>
      <vt:lpstr>泉南市・阪南市・泉南郡・豊能郡</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力也</dc:creator>
  <cp:lastModifiedBy>taa203 taa203</cp:lastModifiedBy>
  <dcterms:created xsi:type="dcterms:W3CDTF">2024-03-22T04:25:08Z</dcterms:created>
  <dcterms:modified xsi:type="dcterms:W3CDTF">2024-04-03T02:32:51Z</dcterms:modified>
</cp:coreProperties>
</file>